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5506" windowWidth="15300" windowHeight="6345" activeTab="0"/>
  </bookViews>
  <sheets>
    <sheet name="Cug" sheetId="1" r:id="rId1"/>
    <sheet name="CopiaDaOrdineEntrata" sheetId="2" r:id="rId2"/>
    <sheet name="Copia_Web" sheetId="3" state="hidden" r:id="rId3"/>
    <sheet name="Elenco" sheetId="4" r:id="rId4"/>
    <sheet name="Temp" sheetId="5" state="hidden" r:id="rId5"/>
    <sheet name="Ordine Entrata" sheetId="6" state="hidden" r:id="rId6"/>
    <sheet name="Schede" sheetId="7" r:id="rId7"/>
    <sheet name="Dati" sheetId="8" state="hidden" r:id="rId8"/>
    <sheet name="Libero" sheetId="9" state="hidden" r:id="rId9"/>
  </sheets>
  <definedNames>
    <definedName name="_xlnm.Print_Area" localSheetId="7">'Dati'!$A$1:$EH$83</definedName>
    <definedName name="_xlnm.Print_Area" localSheetId="8">'Libero'!$A$5:$V$7</definedName>
    <definedName name="_xlnm.Print_Area" localSheetId="5">'Ordine Entrata'!$A$1:$D$4</definedName>
    <definedName name="_xlnm.Print_Area" localSheetId="6">'Schede'!$A$1:$S$61</definedName>
    <definedName name="_xlnm.Print_Titles" localSheetId="8">'Libero'!$2:$3</definedName>
  </definedNames>
  <calcPr fullCalcOnLoad="1"/>
</workbook>
</file>

<file path=xl/comments1.xml><?xml version="1.0" encoding="utf-8"?>
<comments xmlns="http://schemas.openxmlformats.org/spreadsheetml/2006/main">
  <authors>
    <author>walter</author>
  </authors>
  <commentList>
    <comment ref="B2" authorId="0">
      <text>
        <r>
          <rPr>
            <b/>
            <sz val="9"/>
            <rFont val="Tahoma"/>
            <family val="2"/>
          </rPr>
          <t>Indicare la sede di gara</t>
        </r>
      </text>
    </comment>
    <comment ref="B3" authorId="0">
      <text>
        <r>
          <rPr>
            <b/>
            <sz val="9"/>
            <rFont val="Tahoma"/>
            <family val="2"/>
          </rPr>
          <t xml:space="preserve">Indicare la categoria
</t>
        </r>
      </text>
    </comment>
    <comment ref="B4" authorId="0">
      <text>
        <r>
          <rPr>
            <b/>
            <sz val="9"/>
            <rFont val="Tahoma"/>
            <family val="2"/>
          </rPr>
          <t>Indicare se Short o Libero</t>
        </r>
      </text>
    </comment>
  </commentList>
</comments>
</file>

<file path=xl/sharedStrings.xml><?xml version="1.0" encoding="utf-8"?>
<sst xmlns="http://schemas.openxmlformats.org/spreadsheetml/2006/main" count="1036" uniqueCount="188">
  <si>
    <t>NOME</t>
  </si>
  <si>
    <t>SOCIETA'</t>
  </si>
  <si>
    <t>TEC</t>
  </si>
  <si>
    <t>TOT</t>
  </si>
  <si>
    <t>VIT.</t>
  </si>
  <si>
    <t>GEN VIT.</t>
  </si>
  <si>
    <t xml:space="preserve"> </t>
  </si>
  <si>
    <t>A :</t>
  </si>
  <si>
    <t>B :</t>
  </si>
  <si>
    <t>C :</t>
  </si>
  <si>
    <t>ART</t>
  </si>
  <si>
    <t>POS</t>
  </si>
  <si>
    <t>CONF DIR</t>
  </si>
  <si>
    <t>PUNT ART.</t>
  </si>
  <si>
    <t>TOT VITT</t>
  </si>
  <si>
    <t>TOT PUNTI</t>
  </si>
  <si>
    <t>CONF DIRET</t>
  </si>
  <si>
    <t>ING</t>
  </si>
  <si>
    <t>a</t>
  </si>
  <si>
    <t>b</t>
  </si>
  <si>
    <t>c</t>
  </si>
  <si>
    <t>e</t>
  </si>
  <si>
    <t>f</t>
  </si>
  <si>
    <t>g</t>
  </si>
  <si>
    <t>h</t>
  </si>
  <si>
    <t>i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</si>
  <si>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</si>
  <si>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</si>
  <si>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</si>
  <si>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</si>
  <si>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</si>
  <si>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</si>
  <si>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</si>
  <si>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</si>
  <si>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</si>
  <si>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</si>
  <si>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</si>
  <si>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d</t>
  </si>
  <si>
    <t>Codice</t>
  </si>
  <si>
    <t>VALEVOLE PER</t>
  </si>
  <si>
    <t>SVOLTOSI A:</t>
  </si>
  <si>
    <t>IL:</t>
  </si>
  <si>
    <t>CATEGORIA:</t>
  </si>
  <si>
    <t>Ordine di entrata</t>
  </si>
  <si>
    <t>GIUDICE  "A"</t>
  </si>
  <si>
    <t>GIUDICE  "B"</t>
  </si>
  <si>
    <t>GIUDICE  "C"</t>
  </si>
  <si>
    <t>TOTALE</t>
  </si>
  <si>
    <t>Atleta</t>
  </si>
  <si>
    <t>Contenuto  Tecnico</t>
  </si>
  <si>
    <t>Società</t>
  </si>
  <si>
    <t>Contenuto  Artistico</t>
  </si>
  <si>
    <r>
      <t xml:space="preserve">Ordine Entrata Categoria: </t>
    </r>
    <r>
      <rPr>
        <b/>
        <i/>
        <sz val="14"/>
        <rFont val="Arial"/>
        <family val="2"/>
      </rPr>
      <t xml:space="preserve"> </t>
    </r>
  </si>
  <si>
    <t xml:space="preserve">Esercizi             </t>
  </si>
  <si>
    <t>LIBERI</t>
  </si>
  <si>
    <t xml:space="preserve">  "A" femminile</t>
  </si>
  <si>
    <r>
      <t xml:space="preserve">Giochi Giovanili Veneti 2011   </t>
    </r>
    <r>
      <rPr>
        <sz val="14"/>
        <rFont val="Arial"/>
        <family val="2"/>
      </rPr>
      <t xml:space="preserve">                                                                           </t>
    </r>
  </si>
  <si>
    <t>GIUDICE  "D"</t>
  </si>
  <si>
    <t>GIUDICE  "E"</t>
  </si>
  <si>
    <t>PANI</t>
  </si>
  <si>
    <t>GRETA</t>
  </si>
  <si>
    <t>ASD P. ORIZON</t>
  </si>
  <si>
    <t>A</t>
  </si>
  <si>
    <t>C</t>
  </si>
  <si>
    <t>CENERINI</t>
  </si>
  <si>
    <t>VITTORIA</t>
  </si>
  <si>
    <t>ASD UNIONE P.VA PERSICETANA</t>
  </si>
  <si>
    <t>ZANNI</t>
  </si>
  <si>
    <t>MARGHERITA</t>
  </si>
  <si>
    <t>SAULLE</t>
  </si>
  <si>
    <t>NATALY</t>
  </si>
  <si>
    <t>ASD MAGIC ROLLER</t>
  </si>
  <si>
    <t>SACCON</t>
  </si>
  <si>
    <t>SCUOLA DI PATT.ART. MUSANO AS D.</t>
  </si>
  <si>
    <t>PERUZZETTO</t>
  </si>
  <si>
    <t>SARA</t>
  </si>
  <si>
    <t>ASD SKATING CLUB SANPOLO TREVISO</t>
  </si>
  <si>
    <t>CIACIA</t>
  </si>
  <si>
    <t>SOFIA</t>
  </si>
  <si>
    <t>TONET</t>
  </si>
  <si>
    <t>VANESSA</t>
  </si>
  <si>
    <t>PELLIZZARI</t>
  </si>
  <si>
    <t>BRAGAGNOLO</t>
  </si>
  <si>
    <t>ANNA</t>
  </si>
  <si>
    <t>ASS. S.D. SKATING CLUB RESANA</t>
  </si>
  <si>
    <t>TOFANO</t>
  </si>
  <si>
    <t>FRANCESCA</t>
  </si>
  <si>
    <t>NEW ANGELS ASD</t>
  </si>
  <si>
    <t>CARNELOS</t>
  </si>
  <si>
    <t>SANDY</t>
  </si>
  <si>
    <t>SANTINON</t>
  </si>
  <si>
    <t>GAIA</t>
  </si>
  <si>
    <t>A.S. D. PATT. ARTISTICO GODIGESE</t>
  </si>
  <si>
    <t>FIORI</t>
  </si>
  <si>
    <t>ASD SMS GENERALE</t>
  </si>
  <si>
    <t>BAINI</t>
  </si>
  <si>
    <t>ASD SKATING LUNA</t>
  </si>
  <si>
    <t>PIPANI</t>
  </si>
  <si>
    <t>CHIARA GIOVANNA</t>
  </si>
  <si>
    <t>ASS.P.D. AQUILEIESE</t>
  </si>
  <si>
    <t>BECHIS</t>
  </si>
  <si>
    <t>GIULIA</t>
  </si>
  <si>
    <t>ASD LA FENICE GORIZIANA PATTINAGGIO ARTISTICO</t>
  </si>
  <si>
    <t>CAMPAGNA</t>
  </si>
  <si>
    <t>RACHELE</t>
  </si>
  <si>
    <t>A.S.DILETTANTISTICO PATT.ARTISTICO TRIESTINO</t>
  </si>
  <si>
    <t>GUSSAGO</t>
  </si>
  <si>
    <t>GIORGIA</t>
  </si>
  <si>
    <t>ASD CONCORDIA S.C. BAGNOLO-MELLA</t>
  </si>
  <si>
    <t>MARTINA</t>
  </si>
  <si>
    <t>COZZA</t>
  </si>
  <si>
    <t>ALESSIA</t>
  </si>
  <si>
    <t>ASTRO ROLLER SKATING AS D.</t>
  </si>
  <si>
    <t>STARTARI</t>
  </si>
  <si>
    <t>ELEONORA</t>
  </si>
  <si>
    <t>A.D. IL CAMPINO</t>
  </si>
  <si>
    <t>GESTRI</t>
  </si>
  <si>
    <t>AURORA</t>
  </si>
  <si>
    <t>POLISP.BARBANELLA 1 ASD</t>
  </si>
  <si>
    <t>PIERACCI</t>
  </si>
  <si>
    <t>MARINA</t>
  </si>
  <si>
    <t>ASD SKATING ACADEMY OSPEDALIERI PISA</t>
  </si>
  <si>
    <t>RUSSO</t>
  </si>
  <si>
    <t>ASD CIRC. PATTINAGGIO LA ROSA</t>
  </si>
  <si>
    <t>ALTEZZA</t>
  </si>
  <si>
    <t>BENEDETTA</t>
  </si>
  <si>
    <t>ASD JOLLY SKATE</t>
  </si>
  <si>
    <t>COMUNE</t>
  </si>
  <si>
    <t>FEDERICA</t>
  </si>
  <si>
    <t>ASD SKATING CLUB EDENLANDIA</t>
  </si>
  <si>
    <t>ROMAGNOLI</t>
  </si>
  <si>
    <t>A.S. D. CONERO ROLLER</t>
  </si>
  <si>
    <t>DOTTORI</t>
  </si>
  <si>
    <t>ASD U.S. ACLI PATTINAGGIO JESI</t>
  </si>
  <si>
    <t>TERENZI</t>
  </si>
  <si>
    <t>A.P.D. ACADEMY DOS</t>
  </si>
  <si>
    <t>CC</t>
  </si>
  <si>
    <t>GIOIA</t>
  </si>
  <si>
    <t>A S D. SKATING CLUB ANGUILLARA</t>
  </si>
  <si>
    <t>SIMONCINI</t>
  </si>
  <si>
    <t>ASD FRASCATI SKATING CLUB</t>
  </si>
  <si>
    <t>LO BOSCO</t>
  </si>
  <si>
    <t>AGNESE</t>
  </si>
  <si>
    <t>ASD ST'CHARLES - PATTINAGGIO</t>
  </si>
  <si>
    <t>OLIVIERI</t>
  </si>
  <si>
    <t>STELLA</t>
  </si>
  <si>
    <t>SORRENTINO</t>
  </si>
  <si>
    <t>SKATING PASSION ASD P.S.</t>
  </si>
  <si>
    <t>CAVAGNERO</t>
  </si>
  <si>
    <t>CLAUDIA</t>
  </si>
  <si>
    <t>BLUE ROLLER C. PATT.RI LIBERTAS ASTI ASD</t>
  </si>
  <si>
    <t>RUSSI</t>
  </si>
  <si>
    <t>OKSANA</t>
  </si>
  <si>
    <t>ASD PATT.ARTISTICO JOLLY PESCARA</t>
  </si>
  <si>
    <t>MAZZO</t>
  </si>
  <si>
    <t>ASD SAN DOMENICO SAVIO PATT.ART. LECCE</t>
  </si>
  <si>
    <t>LIN</t>
  </si>
  <si>
    <t>TING TING FEDERICA</t>
  </si>
  <si>
    <t>ASD ACC.ROTELL.CA SARDA</t>
  </si>
  <si>
    <t>SUBASCIAKI</t>
  </si>
  <si>
    <t>ELENA</t>
  </si>
  <si>
    <t>BRUGNOTTO</t>
  </si>
  <si>
    <t>EMMA</t>
  </si>
  <si>
    <t>ASS. D. SKATING SPRESIANO</t>
  </si>
  <si>
    <t>ANDREIN</t>
  </si>
  <si>
    <t>PATT.ARTISTICO ARENA ASD</t>
  </si>
  <si>
    <t>DEL BELLO</t>
  </si>
  <si>
    <t>ANGELIKA</t>
  </si>
  <si>
    <t>ASD S.C. AQUILE BIANCOROSSE</t>
  </si>
  <si>
    <t>BORRONI</t>
  </si>
  <si>
    <t>SOFIA BEATRICE</t>
  </si>
  <si>
    <t>ASD SKATING CLUB MONZA</t>
  </si>
  <si>
    <t>FIGOLI</t>
  </si>
  <si>
    <t>MICHELLE</t>
  </si>
  <si>
    <t>ROCCHEGGIANI</t>
  </si>
  <si>
    <t>BURI</t>
  </si>
  <si>
    <t>CORONA</t>
  </si>
  <si>
    <t>ASD SINIS SKATING CLUB</t>
  </si>
  <si>
    <t>Denominazione Gara</t>
  </si>
  <si>
    <t>CAMPIONATO ITALIANO FISR 2017</t>
  </si>
  <si>
    <t>Sede</t>
  </si>
  <si>
    <t>Categoria</t>
  </si>
  <si>
    <t>Esercizio</t>
  </si>
  <si>
    <t>1) COMPILARE LE CELLE QUI SOPRA</t>
  </si>
  <si>
    <t>5) CLICCARE SU "STAMPA SCHEDE"</t>
  </si>
  <si>
    <t>2) COPIARE DAL WEB (copia /incolla) L'ORDINE DI ENTRATA DEGLI ATLETI SENZA L'INTESTAZIONE</t>
  </si>
  <si>
    <t>3) INCOLLARLO NEL FOGLIO "CopiaDaOrdineEntrata" DALLA  CELLA "A1"</t>
  </si>
  <si>
    <t>4) CLICCARE SUL RETTANGOLO COLORATO IN ALTO A DESTRA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</si>
</sst>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0000"/>
    <numFmt numFmtId="171" formatCode="0.0"/>
    <numFmt numFmtId="172" formatCode="[$-410]dddd\ d\ mmmm\ yyyy"/>
    <numFmt numFmtId="173" formatCode="[$-410]d\-mmm\-yy;@"/>
    <numFmt numFmtId="174" formatCode="[$-410]d\ mmmm\ yyyy;@"/>
    <numFmt numFmtId="175" formatCode="&quot;Sì&quot;;&quot;Sì&quot;;&quot;No&quot;"/>
    <numFmt numFmtId="176" formatCode="&quot;Vero&quot;;&quot;Vero&quot;;&quot;Falso&quot;"/>
    <numFmt numFmtId="177" formatCode="&quot;Attivo&quot;;&quot;Attivo&quot;;&quot;Inattivo&quot;"/>
    <numFmt numFmtId="178" formatCode="[$€-2]\ #.##000_);[Red]\([$€-2]\ #.##000\)"/>
  </numFmts>
  <fonts count="73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4"/>
      <color indexed="12"/>
      <name val="Arial"/>
      <family val="2"/>
    </font>
    <font>
      <sz val="3"/>
      <name val="Arial"/>
      <family val="2"/>
    </font>
    <font>
      <sz val="14"/>
      <color indexed="12"/>
      <name val="Arial"/>
      <family val="2"/>
    </font>
    <font>
      <b/>
      <sz val="9"/>
      <name val="Arial"/>
      <family val="2"/>
    </font>
    <font>
      <sz val="7"/>
      <color indexed="12"/>
      <name val="Arial"/>
      <family val="2"/>
    </font>
    <font>
      <sz val="7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i/>
      <sz val="14"/>
      <name val="Arial"/>
      <family val="2"/>
    </font>
    <font>
      <i/>
      <sz val="14"/>
      <name val="Arial"/>
      <family val="2"/>
    </font>
    <font>
      <b/>
      <sz val="14"/>
      <color indexed="57"/>
      <name val="Arial"/>
      <family val="2"/>
    </font>
    <font>
      <b/>
      <sz val="13"/>
      <color indexed="10"/>
      <name val="Arial"/>
      <family val="2"/>
    </font>
    <font>
      <sz val="12"/>
      <color indexed="9"/>
      <name val="Arial"/>
      <family val="2"/>
    </font>
    <font>
      <sz val="11"/>
      <name val="Arial"/>
      <family val="2"/>
    </font>
    <font>
      <b/>
      <sz val="12"/>
      <color indexed="18"/>
      <name val="Arial"/>
      <family val="2"/>
    </font>
    <font>
      <b/>
      <sz val="11"/>
      <name val="Arial"/>
      <family val="2"/>
    </font>
    <font>
      <sz val="11"/>
      <color indexed="9"/>
      <name val="Arial"/>
      <family val="2"/>
    </font>
    <font>
      <b/>
      <sz val="11"/>
      <color indexed="12"/>
      <name val="Arial"/>
      <family val="2"/>
    </font>
    <font>
      <b/>
      <sz val="14"/>
      <color indexed="16"/>
      <name val="Arial"/>
      <family val="2"/>
    </font>
    <font>
      <b/>
      <sz val="14"/>
      <color indexed="18"/>
      <name val="Arial"/>
      <family val="2"/>
    </font>
    <font>
      <i/>
      <sz val="7"/>
      <name val="Arial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9"/>
      <name val="Arial"/>
      <family val="2"/>
    </font>
    <font>
      <b/>
      <sz val="10"/>
      <color indexed="30"/>
      <name val="Arial"/>
      <family val="2"/>
    </font>
    <font>
      <b/>
      <sz val="12"/>
      <color indexed="60"/>
      <name val="Arial"/>
      <family val="2"/>
    </font>
    <font>
      <b/>
      <sz val="12"/>
      <color indexed="6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theme="0"/>
      <name val="Arial"/>
      <family val="2"/>
    </font>
    <font>
      <b/>
      <sz val="11"/>
      <color theme="0"/>
      <name val="Arial"/>
      <family val="2"/>
    </font>
    <font>
      <b/>
      <sz val="10"/>
      <color rgb="FF0070C0"/>
      <name val="Arial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thick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ck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medium"/>
      <right style="medium"/>
      <top style="thin"/>
      <bottom style="thick"/>
    </border>
    <border>
      <left>
        <color indexed="63"/>
      </left>
      <right style="thick"/>
      <top style="thin"/>
      <bottom style="thick"/>
    </border>
    <border>
      <left style="medium"/>
      <right>
        <color indexed="63"/>
      </right>
      <top style="thin"/>
      <bottom style="thick"/>
    </border>
    <border>
      <left style="medium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 style="medium"/>
      <top style="thick"/>
      <bottom style="medium"/>
    </border>
    <border>
      <left style="thin"/>
      <right style="thin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ck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 style="medium"/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4" fillId="20" borderId="1" applyNumberFormat="0" applyAlignment="0" applyProtection="0"/>
    <xf numFmtId="0" fontId="55" fillId="0" borderId="2" applyNumberFormat="0" applyFill="0" applyAlignment="0" applyProtection="0"/>
    <xf numFmtId="0" fontId="56" fillId="21" borderId="3" applyNumberFormat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29" borderId="0" applyNumberFormat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0" fillId="30" borderId="4" applyNumberFormat="0" applyFont="0" applyAlignment="0" applyProtection="0"/>
    <xf numFmtId="0" fontId="59" fillId="20" borderId="5" applyNumberFormat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5" fillId="0" borderId="8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31" borderId="0" applyNumberFormat="0" applyBorder="0" applyAlignment="0" applyProtection="0"/>
    <xf numFmtId="0" fontId="68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76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171" fontId="0" fillId="0" borderId="11" xfId="0" applyNumberFormat="1" applyBorder="1" applyAlignment="1">
      <alignment horizontal="center" vertical="center"/>
    </xf>
    <xf numFmtId="171" fontId="0" fillId="0" borderId="12" xfId="0" applyNumberForma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71" fontId="0" fillId="0" borderId="11" xfId="0" applyNumberFormat="1" applyFill="1" applyBorder="1" applyAlignment="1">
      <alignment horizontal="center" vertical="center"/>
    </xf>
    <xf numFmtId="171" fontId="0" fillId="0" borderId="13" xfId="0" applyNumberFormat="1" applyFill="1" applyBorder="1" applyAlignment="1">
      <alignment horizontal="center" vertical="center"/>
    </xf>
    <xf numFmtId="171" fontId="0" fillId="0" borderId="0" xfId="0" applyNumberForma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0" fillId="0" borderId="14" xfId="0" applyNumberFormat="1" applyBorder="1" applyAlignment="1">
      <alignment horizontal="center" vertical="center"/>
    </xf>
    <xf numFmtId="171" fontId="0" fillId="0" borderId="15" xfId="0" applyNumberFormat="1" applyFill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171" fontId="0" fillId="0" borderId="18" xfId="0" applyNumberFormat="1" applyBorder="1" applyAlignment="1">
      <alignment horizontal="center" vertical="center"/>
    </xf>
    <xf numFmtId="171" fontId="0" fillId="0" borderId="13" xfId="0" applyNumberFormat="1" applyFill="1" applyBorder="1" applyAlignment="1" applyProtection="1">
      <alignment horizontal="center" vertical="center"/>
      <protection hidden="1"/>
    </xf>
    <xf numFmtId="171" fontId="0" fillId="0" borderId="19" xfId="0" applyNumberFormat="1" applyFill="1" applyBorder="1" applyAlignment="1" applyProtection="1">
      <alignment horizontal="center" vertical="center"/>
      <protection hidden="1"/>
    </xf>
    <xf numFmtId="171" fontId="0" fillId="0" borderId="11" xfId="0" applyNumberFormat="1" applyFill="1" applyBorder="1" applyAlignment="1" applyProtection="1">
      <alignment horizontal="center" vertical="center"/>
      <protection hidden="1"/>
    </xf>
    <xf numFmtId="171" fontId="0" fillId="0" borderId="20" xfId="0" applyNumberFormat="1" applyFill="1" applyBorder="1" applyAlignment="1" applyProtection="1">
      <alignment horizontal="center" vertical="center"/>
      <protection hidden="1"/>
    </xf>
    <xf numFmtId="171" fontId="0" fillId="0" borderId="18" xfId="0" applyNumberFormat="1" applyFill="1" applyBorder="1" applyAlignment="1" applyProtection="1">
      <alignment horizontal="center" vertical="center"/>
      <protection hidden="1"/>
    </xf>
    <xf numFmtId="171" fontId="0" fillId="0" borderId="12" xfId="0" applyNumberFormat="1" applyFill="1" applyBorder="1" applyAlignment="1" applyProtection="1">
      <alignment horizontal="center" vertical="center"/>
      <protection hidden="1"/>
    </xf>
    <xf numFmtId="171" fontId="0" fillId="0" borderId="21" xfId="0" applyNumberFormat="1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171" fontId="0" fillId="0" borderId="15" xfId="0" applyNumberFormat="1" applyFill="1" applyBorder="1" applyAlignment="1" applyProtection="1">
      <alignment horizontal="center" vertical="center"/>
      <protection hidden="1"/>
    </xf>
    <xf numFmtId="171" fontId="0" fillId="0" borderId="11" xfId="0" applyNumberFormat="1" applyBorder="1" applyAlignment="1" applyProtection="1">
      <alignment horizontal="center" vertical="center"/>
      <protection hidden="1"/>
    </xf>
    <xf numFmtId="171" fontId="0" fillId="0" borderId="18" xfId="0" applyNumberFormat="1" applyBorder="1" applyAlignment="1" applyProtection="1">
      <alignment horizontal="center" vertical="center"/>
      <protection hidden="1"/>
    </xf>
    <xf numFmtId="171" fontId="0" fillId="0" borderId="12" xfId="0" applyNumberFormat="1" applyBorder="1" applyAlignment="1" applyProtection="1">
      <alignment horizontal="center" vertical="center"/>
      <protection hidden="1"/>
    </xf>
    <xf numFmtId="0" fontId="1" fillId="0" borderId="16" xfId="0" applyFont="1" applyBorder="1" applyAlignment="1" applyProtection="1">
      <alignment horizontal="center" vertical="center"/>
      <protection hidden="1"/>
    </xf>
    <xf numFmtId="171" fontId="0" fillId="0" borderId="22" xfId="0" applyNumberFormat="1" applyFill="1" applyBorder="1" applyAlignment="1" applyProtection="1">
      <alignment horizontal="center" vertical="center"/>
      <protection hidden="1"/>
    </xf>
    <xf numFmtId="171" fontId="0" fillId="0" borderId="23" xfId="0" applyNumberFormat="1" applyFill="1" applyBorder="1" applyAlignment="1" applyProtection="1">
      <alignment horizontal="center" vertical="center"/>
      <protection hidden="1"/>
    </xf>
    <xf numFmtId="171" fontId="0" fillId="0" borderId="24" xfId="0" applyNumberFormat="1" applyFill="1" applyBorder="1" applyAlignment="1" applyProtection="1">
      <alignment horizontal="center" vertical="center"/>
      <protection hidden="1"/>
    </xf>
    <xf numFmtId="1" fontId="0" fillId="0" borderId="23" xfId="0" applyNumberFormat="1" applyFill="1" applyBorder="1" applyAlignment="1" applyProtection="1">
      <alignment horizontal="center" vertical="center"/>
      <protection hidden="1"/>
    </xf>
    <xf numFmtId="1" fontId="4" fillId="0" borderId="25" xfId="0" applyNumberFormat="1" applyFont="1" applyFill="1" applyBorder="1" applyAlignment="1" applyProtection="1">
      <alignment horizontal="center" vertical="center"/>
      <protection hidden="1"/>
    </xf>
    <xf numFmtId="171" fontId="8" fillId="33" borderId="0" xfId="0" applyNumberFormat="1" applyFont="1" applyFill="1" applyBorder="1" applyAlignment="1" applyProtection="1">
      <alignment horizontal="center" vertical="center"/>
      <protection hidden="1"/>
    </xf>
    <xf numFmtId="171" fontId="9" fillId="34" borderId="0" xfId="0" applyNumberFormat="1" applyFont="1" applyFill="1" applyBorder="1" applyAlignment="1" applyProtection="1">
      <alignment horizontal="center" vertical="center"/>
      <protection hidden="1"/>
    </xf>
    <xf numFmtId="171" fontId="0" fillId="0" borderId="26" xfId="0" applyNumberFormat="1" applyFill="1" applyBorder="1" applyAlignment="1" applyProtection="1">
      <alignment horizontal="center" vertical="center"/>
      <protection hidden="1"/>
    </xf>
    <xf numFmtId="171" fontId="0" fillId="0" borderId="27" xfId="0" applyNumberFormat="1" applyFill="1" applyBorder="1" applyAlignment="1" applyProtection="1">
      <alignment horizontal="center" vertical="center"/>
      <protection hidden="1"/>
    </xf>
    <xf numFmtId="1" fontId="0" fillId="0" borderId="26" xfId="0" applyNumberFormat="1" applyFill="1" applyBorder="1" applyAlignment="1" applyProtection="1">
      <alignment horizontal="center" vertical="center"/>
      <protection hidden="1"/>
    </xf>
    <xf numFmtId="1" fontId="4" fillId="0" borderId="28" xfId="0" applyNumberFormat="1" applyFont="1" applyFill="1" applyBorder="1" applyAlignment="1" applyProtection="1">
      <alignment horizontal="center" vertical="center"/>
      <protection hidden="1"/>
    </xf>
    <xf numFmtId="171" fontId="0" fillId="0" borderId="29" xfId="0" applyNumberFormat="1" applyFill="1" applyBorder="1" applyAlignment="1" applyProtection="1">
      <alignment horizontal="center" vertical="center"/>
      <protection hidden="1"/>
    </xf>
    <xf numFmtId="171" fontId="0" fillId="0" borderId="30" xfId="0" applyNumberFormat="1" applyFill="1" applyBorder="1" applyAlignment="1" applyProtection="1">
      <alignment horizontal="center" vertical="center"/>
      <protection hidden="1"/>
    </xf>
    <xf numFmtId="1" fontId="4" fillId="0" borderId="31" xfId="0" applyNumberFormat="1" applyFont="1" applyFill="1" applyBorder="1" applyAlignment="1" applyProtection="1">
      <alignment horizontal="center" vertical="center"/>
      <protection hidden="1"/>
    </xf>
    <xf numFmtId="171" fontId="0" fillId="0" borderId="32" xfId="0" applyNumberFormat="1" applyFill="1" applyBorder="1" applyAlignment="1" applyProtection="1">
      <alignment horizontal="center" vertical="center"/>
      <protection hidden="1"/>
    </xf>
    <xf numFmtId="1" fontId="4" fillId="0" borderId="33" xfId="0" applyNumberFormat="1" applyFont="1" applyFill="1" applyBorder="1" applyAlignment="1" applyProtection="1">
      <alignment horizontal="center" vertical="center"/>
      <protection hidden="1"/>
    </xf>
    <xf numFmtId="0" fontId="1" fillId="0" borderId="0" xfId="0" applyFont="1" applyBorder="1" applyAlignment="1" applyProtection="1">
      <alignment horizontal="center" vertical="center"/>
      <protection hidden="1"/>
    </xf>
    <xf numFmtId="171" fontId="0" fillId="0" borderId="34" xfId="0" applyNumberFormat="1" applyFill="1" applyBorder="1" applyAlignment="1" applyProtection="1">
      <alignment horizontal="center" vertical="center"/>
      <protection hidden="1"/>
    </xf>
    <xf numFmtId="0" fontId="0" fillId="0" borderId="27" xfId="0" applyBorder="1" applyAlignment="1" applyProtection="1">
      <alignment horizontal="center" vertical="center"/>
      <protection locked="0"/>
    </xf>
    <xf numFmtId="0" fontId="0" fillId="0" borderId="27" xfId="0" applyFill="1" applyBorder="1" applyAlignment="1" applyProtection="1">
      <alignment horizontal="center" vertical="center"/>
      <protection locked="0"/>
    </xf>
    <xf numFmtId="0" fontId="0" fillId="0" borderId="30" xfId="0" applyFill="1" applyBorder="1" applyAlignment="1" applyProtection="1">
      <alignment horizontal="center" vertical="center"/>
      <protection locked="0"/>
    </xf>
    <xf numFmtId="0" fontId="0" fillId="0" borderId="32" xfId="0" applyFill="1" applyBorder="1" applyAlignment="1" applyProtection="1">
      <alignment horizontal="center" vertical="center"/>
      <protection locked="0"/>
    </xf>
    <xf numFmtId="0" fontId="0" fillId="0" borderId="35" xfId="0" applyFill="1" applyBorder="1" applyAlignment="1" applyProtection="1">
      <alignment horizontal="center" vertical="center"/>
      <protection locked="0"/>
    </xf>
    <xf numFmtId="1" fontId="4" fillId="0" borderId="24" xfId="0" applyNumberFormat="1" applyFont="1" applyBorder="1" applyAlignment="1" applyProtection="1">
      <alignment horizontal="center" vertical="center"/>
      <protection hidden="1"/>
    </xf>
    <xf numFmtId="1" fontId="4" fillId="0" borderId="27" xfId="0" applyNumberFormat="1" applyFont="1" applyBorder="1" applyAlignment="1" applyProtection="1">
      <alignment horizontal="center" vertical="center"/>
      <protection hidden="1"/>
    </xf>
    <xf numFmtId="1" fontId="4" fillId="0" borderId="32" xfId="0" applyNumberFormat="1" applyFont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Font="1" applyAlignment="1" applyProtection="1">
      <alignment/>
      <protection locked="0"/>
    </xf>
    <xf numFmtId="0" fontId="14" fillId="0" borderId="0" xfId="47" applyFont="1">
      <alignment/>
      <protection/>
    </xf>
    <xf numFmtId="0" fontId="14" fillId="0" borderId="36" xfId="47" applyFont="1" applyBorder="1">
      <alignment/>
      <protection/>
    </xf>
    <xf numFmtId="0" fontId="3" fillId="0" borderId="0" xfId="46" applyFont="1" applyAlignment="1">
      <alignment vertical="center" wrapText="1"/>
      <protection/>
    </xf>
    <xf numFmtId="0" fontId="11" fillId="0" borderId="0" xfId="46">
      <alignment/>
      <protection/>
    </xf>
    <xf numFmtId="0" fontId="11" fillId="0" borderId="0" xfId="46" applyAlignment="1">
      <alignment horizontal="center"/>
      <protection/>
    </xf>
    <xf numFmtId="0" fontId="11" fillId="0" borderId="0" xfId="46" applyFill="1">
      <alignment/>
      <protection/>
    </xf>
    <xf numFmtId="0" fontId="21" fillId="0" borderId="0" xfId="46" applyFont="1" applyFill="1">
      <alignment/>
      <protection/>
    </xf>
    <xf numFmtId="15" fontId="3" fillId="0" borderId="37" xfId="0" applyNumberFormat="1" applyFont="1" applyBorder="1" applyAlignment="1" applyProtection="1">
      <alignment horizontal="left" vertical="center" shrinkToFit="1"/>
      <protection locked="0"/>
    </xf>
    <xf numFmtId="0" fontId="18" fillId="0" borderId="36" xfId="46" applyFont="1" applyBorder="1" applyAlignment="1">
      <alignment horizontal="center" vertical="center" wrapText="1"/>
      <protection/>
    </xf>
    <xf numFmtId="0" fontId="0" fillId="0" borderId="0" xfId="0" applyBorder="1" applyAlignment="1" applyProtection="1">
      <alignment horizontal="center" vertical="center"/>
      <protection locked="0"/>
    </xf>
    <xf numFmtId="0" fontId="22" fillId="0" borderId="0" xfId="0" applyFont="1" applyAlignment="1">
      <alignment/>
    </xf>
    <xf numFmtId="0" fontId="24" fillId="0" borderId="0" xfId="0" applyFont="1" applyBorder="1" applyAlignment="1" applyProtection="1">
      <alignment vertical="center" shrinkToFit="1"/>
      <protection hidden="1"/>
    </xf>
    <xf numFmtId="0" fontId="22" fillId="0" borderId="0" xfId="0" applyFont="1" applyBorder="1" applyAlignment="1">
      <alignment horizontal="left" vertical="center" shrinkToFit="1"/>
    </xf>
    <xf numFmtId="0" fontId="22" fillId="0" borderId="0" xfId="0" applyFont="1" applyAlignment="1">
      <alignment horizontal="center"/>
    </xf>
    <xf numFmtId="0" fontId="24" fillId="0" borderId="0" xfId="0" applyFont="1" applyBorder="1" applyAlignment="1" applyProtection="1">
      <alignment horizontal="center" vertical="center" wrapText="1"/>
      <protection hidden="1"/>
    </xf>
    <xf numFmtId="0" fontId="22" fillId="0" borderId="0" xfId="0" applyFont="1" applyBorder="1" applyAlignment="1">
      <alignment horizontal="center" vertical="center" wrapText="1"/>
    </xf>
    <xf numFmtId="1" fontId="26" fillId="0" borderId="0" xfId="0" applyNumberFormat="1" applyFont="1" applyFill="1" applyBorder="1" applyAlignment="1" applyProtection="1">
      <alignment horizontal="center" vertical="center"/>
      <protection hidden="1"/>
    </xf>
    <xf numFmtId="0" fontId="25" fillId="0" borderId="0" xfId="0" applyFont="1" applyAlignment="1">
      <alignment/>
    </xf>
    <xf numFmtId="0" fontId="11" fillId="0" borderId="38" xfId="46" applyBorder="1" applyAlignment="1">
      <alignment horizontal="center" vertical="center"/>
      <protection/>
    </xf>
    <xf numFmtId="171" fontId="69" fillId="0" borderId="39" xfId="0" applyNumberFormat="1" applyFont="1" applyBorder="1" applyAlignment="1" applyProtection="1">
      <alignment horizontal="center" vertical="center"/>
      <protection hidden="1"/>
    </xf>
    <xf numFmtId="171" fontId="69" fillId="0" borderId="0" xfId="0" applyNumberFormat="1" applyFont="1" applyBorder="1" applyAlignment="1" applyProtection="1">
      <alignment horizontal="center" vertical="center"/>
      <protection hidden="1"/>
    </xf>
    <xf numFmtId="171" fontId="69" fillId="0" borderId="0" xfId="0" applyNumberFormat="1" applyFont="1" applyFill="1" applyBorder="1" applyAlignment="1" applyProtection="1">
      <alignment horizontal="center" vertical="center"/>
      <protection hidden="1"/>
    </xf>
    <xf numFmtId="171" fontId="69" fillId="0" borderId="40" xfId="0" applyNumberFormat="1" applyFont="1" applyFill="1" applyBorder="1" applyAlignment="1" applyProtection="1">
      <alignment horizontal="center" vertical="center"/>
      <protection hidden="1"/>
    </xf>
    <xf numFmtId="1" fontId="70" fillId="0" borderId="41" xfId="0" applyNumberFormat="1" applyFont="1" applyBorder="1" applyAlignment="1" applyProtection="1">
      <alignment horizontal="center" vertical="center"/>
      <protection hidden="1"/>
    </xf>
    <xf numFmtId="1" fontId="69" fillId="0" borderId="41" xfId="0" applyNumberFormat="1" applyFont="1" applyFill="1" applyBorder="1" applyAlignment="1" applyProtection="1">
      <alignment horizontal="center" vertical="center"/>
      <protection hidden="1"/>
    </xf>
    <xf numFmtId="0" fontId="69" fillId="0" borderId="41" xfId="0" applyNumberFormat="1" applyFont="1" applyBorder="1" applyAlignment="1" applyProtection="1">
      <alignment horizontal="left" vertical="center"/>
      <protection hidden="1"/>
    </xf>
    <xf numFmtId="0" fontId="69" fillId="0" borderId="41" xfId="0" applyNumberFormat="1" applyFont="1" applyBorder="1" applyAlignment="1" applyProtection="1">
      <alignment horizontal="center" vertical="center"/>
      <protection hidden="1"/>
    </xf>
    <xf numFmtId="171" fontId="69" fillId="0" borderId="41" xfId="0" applyNumberFormat="1" applyFont="1" applyFill="1" applyBorder="1" applyAlignment="1" applyProtection="1">
      <alignment horizontal="center" vertical="center"/>
      <protection hidden="1"/>
    </xf>
    <xf numFmtId="1" fontId="24" fillId="0" borderId="36" xfId="0" applyNumberFormat="1" applyFont="1" applyBorder="1" applyAlignment="1" applyProtection="1">
      <alignment horizontal="center" vertical="center"/>
      <protection hidden="1"/>
    </xf>
    <xf numFmtId="1" fontId="22" fillId="0" borderId="36" xfId="0" applyNumberFormat="1" applyFont="1" applyFill="1" applyBorder="1" applyAlignment="1" applyProtection="1">
      <alignment horizontal="center" vertical="center"/>
      <protection hidden="1"/>
    </xf>
    <xf numFmtId="0" fontId="22" fillId="0" borderId="36" xfId="0" applyNumberFormat="1" applyFont="1" applyBorder="1" applyAlignment="1" applyProtection="1">
      <alignment horizontal="left" vertical="center"/>
      <protection hidden="1"/>
    </xf>
    <xf numFmtId="0" fontId="22" fillId="0" borderId="36" xfId="0" applyNumberFormat="1" applyFont="1" applyBorder="1" applyAlignment="1" applyProtection="1">
      <alignment horizontal="center" vertical="center"/>
      <protection hidden="1"/>
    </xf>
    <xf numFmtId="171" fontId="22" fillId="0" borderId="36" xfId="0" applyNumberFormat="1" applyFont="1" applyBorder="1" applyAlignment="1" applyProtection="1">
      <alignment horizontal="center" vertical="center"/>
      <protection hidden="1"/>
    </xf>
    <xf numFmtId="171" fontId="22" fillId="0" borderId="36" xfId="0" applyNumberFormat="1" applyFont="1" applyFill="1" applyBorder="1" applyAlignment="1" applyProtection="1">
      <alignment horizontal="center" vertical="center"/>
      <protection hidden="1"/>
    </xf>
    <xf numFmtId="1" fontId="29" fillId="0" borderId="36" xfId="0" applyNumberFormat="1" applyFont="1" applyFill="1" applyBorder="1" applyAlignment="1" applyProtection="1">
      <alignment horizontal="center" vertical="center"/>
      <protection hidden="1"/>
    </xf>
    <xf numFmtId="171" fontId="29" fillId="0" borderId="36" xfId="0" applyNumberFormat="1" applyFont="1" applyBorder="1" applyAlignment="1" applyProtection="1">
      <alignment horizontal="center" vertical="center"/>
      <protection hidden="1"/>
    </xf>
    <xf numFmtId="171" fontId="29" fillId="0" borderId="36" xfId="0" applyNumberFormat="1" applyFont="1" applyFill="1" applyBorder="1" applyAlignment="1" applyProtection="1">
      <alignment horizontal="center" vertical="center"/>
      <protection hidden="1"/>
    </xf>
    <xf numFmtId="0" fontId="11" fillId="0" borderId="0" xfId="46" applyBorder="1" applyAlignment="1">
      <alignment horizontal="right" vertical="center" indent="1"/>
      <protection/>
    </xf>
    <xf numFmtId="0" fontId="11" fillId="0" borderId="0" xfId="46" applyBorder="1" applyAlignment="1">
      <alignment horizontal="left" vertical="center" indent="1"/>
      <protection/>
    </xf>
    <xf numFmtId="0" fontId="14" fillId="0" borderId="0" xfId="47" applyFont="1" applyAlignment="1">
      <alignment/>
      <protection/>
    </xf>
    <xf numFmtId="0" fontId="0" fillId="0" borderId="0" xfId="0" applyFont="1" applyBorder="1" applyAlignment="1" applyProtection="1">
      <alignment horizontal="left" vertical="center" indent="1"/>
      <protection locked="0"/>
    </xf>
    <xf numFmtId="0" fontId="11" fillId="0" borderId="0" xfId="46" applyAlignment="1">
      <alignment horizontal="left" indent="1"/>
      <protection/>
    </xf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71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8" fillId="0" borderId="36" xfId="46" applyFont="1" applyBorder="1" applyAlignment="1">
      <alignment horizontal="center" vertical="center" wrapText="1"/>
      <protection/>
    </xf>
    <xf numFmtId="0" fontId="3" fillId="0" borderId="42" xfId="46" applyFont="1" applyBorder="1" applyAlignment="1">
      <alignment horizontal="center" vertical="center" wrapText="1"/>
      <protection/>
    </xf>
    <xf numFmtId="0" fontId="3" fillId="0" borderId="43" xfId="46" applyFont="1" applyBorder="1" applyAlignment="1">
      <alignment horizontal="center" vertical="center" wrapText="1"/>
      <protection/>
    </xf>
    <xf numFmtId="0" fontId="3" fillId="0" borderId="44" xfId="46" applyFont="1" applyBorder="1" applyAlignment="1">
      <alignment horizontal="center" vertical="center" wrapText="1"/>
      <protection/>
    </xf>
    <xf numFmtId="0" fontId="11" fillId="0" borderId="38" xfId="46" applyBorder="1" applyAlignment="1">
      <alignment horizontal="center" vertical="center"/>
      <protection/>
    </xf>
    <xf numFmtId="174" fontId="13" fillId="0" borderId="0" xfId="47" applyNumberFormat="1" applyFont="1" applyBorder="1" applyAlignment="1">
      <alignment horizontal="left"/>
      <protection/>
    </xf>
    <xf numFmtId="0" fontId="13" fillId="0" borderId="45" xfId="47" applyFont="1" applyBorder="1" applyAlignment="1">
      <alignment horizontal="left"/>
      <protection/>
    </xf>
    <xf numFmtId="0" fontId="15" fillId="0" borderId="36" xfId="47" applyFont="1" applyBorder="1" applyAlignment="1">
      <alignment horizontal="center" vertical="center"/>
      <protection/>
    </xf>
    <xf numFmtId="0" fontId="13" fillId="0" borderId="45" xfId="47" applyFont="1" applyBorder="1" applyAlignment="1">
      <alignment horizontal="center"/>
      <protection/>
    </xf>
    <xf numFmtId="0" fontId="13" fillId="0" borderId="45" xfId="47" applyFont="1" applyBorder="1" applyAlignment="1">
      <alignment horizontal="center" vertical="center"/>
      <protection/>
    </xf>
    <xf numFmtId="0" fontId="15" fillId="35" borderId="36" xfId="47" applyFont="1" applyFill="1" applyBorder="1" applyAlignment="1">
      <alignment horizontal="center" vertical="center"/>
      <protection/>
    </xf>
    <xf numFmtId="0" fontId="13" fillId="0" borderId="36" xfId="47" applyFont="1" applyBorder="1" applyAlignment="1">
      <alignment horizontal="center" vertical="center" wrapText="1"/>
      <protection/>
    </xf>
    <xf numFmtId="0" fontId="16" fillId="0" borderId="46" xfId="47" applyFont="1" applyBorder="1" applyAlignment="1">
      <alignment horizontal="center" vertical="center" wrapText="1"/>
      <protection/>
    </xf>
    <xf numFmtId="0" fontId="16" fillId="0" borderId="47" xfId="47" applyFont="1" applyBorder="1" applyAlignment="1">
      <alignment horizontal="center" vertical="center" wrapText="1"/>
      <protection/>
    </xf>
    <xf numFmtId="0" fontId="13" fillId="0" borderId="38" xfId="47" applyFont="1" applyBorder="1" applyAlignment="1">
      <alignment horizontal="center"/>
      <protection/>
    </xf>
    <xf numFmtId="0" fontId="13" fillId="0" borderId="0" xfId="47" applyFont="1" applyAlignment="1">
      <alignment horizontal="center"/>
      <protection/>
    </xf>
    <xf numFmtId="0" fontId="14" fillId="0" borderId="0" xfId="47" applyFont="1" applyAlignment="1">
      <alignment horizontal="center"/>
      <protection/>
    </xf>
    <xf numFmtId="0" fontId="13" fillId="0" borderId="36" xfId="47" applyFont="1" applyBorder="1" applyAlignment="1">
      <alignment horizontal="center" vertical="center"/>
      <protection/>
    </xf>
    <xf numFmtId="0" fontId="13" fillId="0" borderId="45" xfId="47" applyFont="1" applyBorder="1" applyAlignment="1">
      <alignment horizontal="left" vertical="center"/>
      <protection/>
    </xf>
    <xf numFmtId="0" fontId="14" fillId="0" borderId="0" xfId="47" applyFont="1" applyBorder="1" applyAlignment="1">
      <alignment horizontal="center"/>
      <protection/>
    </xf>
    <xf numFmtId="0" fontId="13" fillId="0" borderId="0" xfId="47" applyFont="1" applyBorder="1" applyAlignment="1">
      <alignment horizontal="center"/>
      <protection/>
    </xf>
    <xf numFmtId="0" fontId="3" fillId="0" borderId="48" xfId="0" applyFont="1" applyBorder="1" applyAlignment="1" applyProtection="1">
      <alignment horizontal="left" vertical="center" shrinkToFit="1"/>
      <protection locked="0"/>
    </xf>
    <xf numFmtId="0" fontId="3" fillId="0" borderId="49" xfId="0" applyFont="1" applyBorder="1" applyAlignment="1" applyProtection="1">
      <alignment horizontal="left" vertical="center" shrinkToFit="1"/>
      <protection locked="0"/>
    </xf>
    <xf numFmtId="0" fontId="3" fillId="0" borderId="50" xfId="0" applyFont="1" applyBorder="1" applyAlignment="1" applyProtection="1">
      <alignment horizontal="left" vertical="center" shrinkToFit="1"/>
      <protection locked="0"/>
    </xf>
    <xf numFmtId="0" fontId="1" fillId="0" borderId="22" xfId="0" applyFont="1" applyBorder="1" applyAlignment="1" applyProtection="1">
      <alignment horizontal="center" vertical="center" wrapText="1"/>
      <protection hidden="1"/>
    </xf>
    <xf numFmtId="0" fontId="1" fillId="0" borderId="51" xfId="0" applyFont="1" applyBorder="1" applyAlignment="1" applyProtection="1">
      <alignment horizontal="center" vertical="center" wrapText="1"/>
      <protection hidden="1"/>
    </xf>
    <xf numFmtId="171" fontId="0" fillId="0" borderId="52" xfId="0" applyNumberFormat="1" applyBorder="1" applyAlignment="1" applyProtection="1">
      <alignment horizontal="center" vertical="center"/>
      <protection locked="0"/>
    </xf>
    <xf numFmtId="171" fontId="0" fillId="0" borderId="18" xfId="0" applyNumberFormat="1" applyBorder="1" applyAlignment="1" applyProtection="1">
      <alignment horizontal="center" vertical="center"/>
      <protection locked="0"/>
    </xf>
    <xf numFmtId="171" fontId="0" fillId="0" borderId="11" xfId="0" applyNumberFormat="1" applyBorder="1" applyAlignment="1" applyProtection="1">
      <alignment horizontal="center" vertical="center"/>
      <protection locked="0"/>
    </xf>
    <xf numFmtId="171" fontId="0" fillId="0" borderId="26" xfId="0" applyNumberFormat="1" applyBorder="1" applyAlignment="1" applyProtection="1">
      <alignment horizontal="center" vertical="center"/>
      <protection locked="0"/>
    </xf>
    <xf numFmtId="171" fontId="0" fillId="0" borderId="11" xfId="0" applyNumberFormat="1" applyFill="1" applyBorder="1" applyAlignment="1" applyProtection="1">
      <alignment horizontal="center" vertical="center"/>
      <protection locked="0"/>
    </xf>
    <xf numFmtId="171" fontId="0" fillId="0" borderId="26" xfId="0" applyNumberFormat="1" applyFill="1" applyBorder="1" applyAlignment="1" applyProtection="1">
      <alignment horizontal="center" vertical="center"/>
      <protection locked="0"/>
    </xf>
    <xf numFmtId="0" fontId="1" fillId="0" borderId="23" xfId="0" applyFont="1" applyBorder="1" applyAlignment="1" applyProtection="1">
      <alignment horizontal="center" vertical="center" wrapText="1"/>
      <protection hidden="1"/>
    </xf>
    <xf numFmtId="0" fontId="1" fillId="0" borderId="53" xfId="0" applyFont="1" applyBorder="1" applyAlignment="1" applyProtection="1">
      <alignment horizontal="center" vertical="center" wrapText="1"/>
      <protection hidden="1"/>
    </xf>
    <xf numFmtId="0" fontId="1" fillId="0" borderId="54" xfId="0" applyFont="1" applyBorder="1" applyAlignment="1" applyProtection="1">
      <alignment horizontal="center" vertical="center" wrapText="1"/>
      <protection hidden="1"/>
    </xf>
    <xf numFmtId="0" fontId="1" fillId="0" borderId="55" xfId="0" applyFont="1" applyBorder="1" applyAlignment="1" applyProtection="1">
      <alignment horizontal="center" vertical="center" wrapText="1"/>
      <protection hidden="1"/>
    </xf>
    <xf numFmtId="0" fontId="3" fillId="0" borderId="56" xfId="0" applyFont="1" applyBorder="1" applyAlignment="1" applyProtection="1">
      <alignment horizontal="left" vertical="center" shrinkToFit="1"/>
      <protection locked="0"/>
    </xf>
    <xf numFmtId="0" fontId="3" fillId="0" borderId="57" xfId="0" applyFont="1" applyBorder="1" applyAlignment="1" applyProtection="1">
      <alignment horizontal="left" vertical="center" shrinkToFit="1"/>
      <protection locked="0"/>
    </xf>
    <xf numFmtId="49" fontId="1" fillId="0" borderId="58" xfId="0" applyNumberFormat="1" applyFont="1" applyBorder="1" applyAlignment="1" applyProtection="1">
      <alignment horizontal="left" vertical="center" shrinkToFit="1"/>
      <protection locked="0"/>
    </xf>
    <xf numFmtId="49" fontId="1" fillId="0" borderId="15" xfId="0" applyNumberFormat="1" applyFont="1" applyBorder="1" applyAlignment="1" applyProtection="1">
      <alignment horizontal="left" vertical="center" shrinkToFit="1"/>
      <protection locked="0"/>
    </xf>
    <xf numFmtId="49" fontId="1" fillId="0" borderId="19" xfId="0" applyNumberFormat="1" applyFont="1" applyBorder="1" applyAlignment="1" applyProtection="1">
      <alignment horizontal="left" vertical="center" shrinkToFit="1"/>
      <protection locked="0"/>
    </xf>
    <xf numFmtId="0" fontId="1" fillId="0" borderId="59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24" xfId="0" applyFont="1" applyBorder="1" applyAlignment="1" applyProtection="1">
      <alignment horizontal="center" vertical="center" wrapText="1"/>
      <protection hidden="1"/>
    </xf>
    <xf numFmtId="0" fontId="1" fillId="0" borderId="60" xfId="0" applyFont="1" applyBorder="1" applyAlignment="1" applyProtection="1">
      <alignment horizontal="center" vertical="center" wrapText="1"/>
      <protection hidden="1"/>
    </xf>
    <xf numFmtId="0" fontId="1" fillId="0" borderId="13" xfId="0" applyFont="1" applyBorder="1" applyAlignment="1" applyProtection="1">
      <alignment horizontal="center" vertical="center" wrapText="1"/>
      <protection hidden="1"/>
    </xf>
    <xf numFmtId="0" fontId="1" fillId="0" borderId="10" xfId="0" applyFont="1" applyBorder="1" applyAlignment="1" applyProtection="1">
      <alignment horizontal="center" vertical="center" wrapText="1"/>
      <protection hidden="1"/>
    </xf>
    <xf numFmtId="0" fontId="1" fillId="0" borderId="17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171" fontId="0" fillId="0" borderId="15" xfId="0" applyNumberFormat="1" applyFill="1" applyBorder="1" applyAlignment="1" applyProtection="1">
      <alignment horizontal="center" vertical="center"/>
      <protection locked="0"/>
    </xf>
    <xf numFmtId="171" fontId="0" fillId="0" borderId="58" xfId="0" applyNumberFormat="1" applyFill="1" applyBorder="1" applyAlignment="1" applyProtection="1">
      <alignment horizontal="center" vertical="center"/>
      <protection locked="0"/>
    </xf>
    <xf numFmtId="171" fontId="0" fillId="0" borderId="34" xfId="0" applyNumberFormat="1" applyBorder="1" applyAlignment="1" applyProtection="1">
      <alignment horizontal="center" vertical="center"/>
      <protection locked="0"/>
    </xf>
    <xf numFmtId="171" fontId="0" fillId="0" borderId="12" xfId="0" applyNumberFormat="1" applyBorder="1" applyAlignment="1" applyProtection="1">
      <alignment horizontal="center" vertical="center"/>
      <protection locked="0"/>
    </xf>
    <xf numFmtId="0" fontId="7" fillId="0" borderId="23" xfId="0" applyFont="1" applyBorder="1" applyAlignment="1">
      <alignment horizontal="center" vertical="center" textRotation="255"/>
    </xf>
    <xf numFmtId="0" fontId="7" fillId="0" borderId="54" xfId="0" applyFont="1" applyBorder="1" applyAlignment="1">
      <alignment horizontal="center" vertical="center" textRotation="255"/>
    </xf>
    <xf numFmtId="0" fontId="2" fillId="0" borderId="24" xfId="0" applyFont="1" applyBorder="1" applyAlignment="1" applyProtection="1">
      <alignment horizontal="center" vertical="center"/>
      <protection hidden="1"/>
    </xf>
    <xf numFmtId="0" fontId="2" fillId="0" borderId="60" xfId="0" applyFont="1" applyBorder="1" applyAlignment="1" applyProtection="1">
      <alignment horizontal="center" vertical="center"/>
      <protection hidden="1"/>
    </xf>
    <xf numFmtId="0" fontId="29" fillId="0" borderId="36" xfId="0" applyNumberFormat="1" applyFont="1" applyBorder="1" applyAlignment="1" applyProtection="1">
      <alignment horizontal="center" vertical="center"/>
      <protection hidden="1"/>
    </xf>
    <xf numFmtId="171" fontId="29" fillId="0" borderId="36" xfId="0" applyNumberFormat="1" applyFont="1" applyFill="1" applyBorder="1" applyAlignment="1" applyProtection="1">
      <alignment horizontal="center" vertical="center"/>
      <protection hidden="1"/>
    </xf>
    <xf numFmtId="0" fontId="24" fillId="0" borderId="61" xfId="0" applyFont="1" applyBorder="1" applyAlignment="1" applyProtection="1">
      <alignment horizontal="left" vertical="center"/>
      <protection hidden="1"/>
    </xf>
    <xf numFmtId="0" fontId="24" fillId="0" borderId="62" xfId="0" applyFont="1" applyBorder="1" applyAlignment="1" applyProtection="1">
      <alignment horizontal="left" vertical="center"/>
      <protection hidden="1"/>
    </xf>
    <xf numFmtId="0" fontId="24" fillId="0" borderId="63" xfId="0" applyFont="1" applyBorder="1" applyAlignment="1" applyProtection="1">
      <alignment horizontal="left" vertical="center"/>
      <protection hidden="1"/>
    </xf>
    <xf numFmtId="0" fontId="24" fillId="0" borderId="61" xfId="0" applyFont="1" applyBorder="1" applyAlignment="1" applyProtection="1">
      <alignment horizontal="center" vertical="center" shrinkToFit="1"/>
      <protection hidden="1"/>
    </xf>
    <xf numFmtId="0" fontId="24" fillId="0" borderId="62" xfId="0" applyFont="1" applyBorder="1" applyAlignment="1" applyProtection="1">
      <alignment horizontal="center" vertical="center" shrinkToFit="1"/>
      <protection hidden="1"/>
    </xf>
    <xf numFmtId="0" fontId="24" fillId="0" borderId="63" xfId="0" applyFont="1" applyBorder="1" applyAlignment="1" applyProtection="1">
      <alignment horizontal="center" vertical="center" shrinkToFit="1"/>
      <protection hidden="1"/>
    </xf>
    <xf numFmtId="1" fontId="29" fillId="0" borderId="36" xfId="0" applyNumberFormat="1" applyFont="1" applyBorder="1" applyAlignment="1" applyProtection="1">
      <alignment horizontal="center" vertical="center"/>
      <protection hidden="1"/>
    </xf>
    <xf numFmtId="0" fontId="24" fillId="0" borderId="0" xfId="0" applyFont="1" applyBorder="1" applyAlignment="1" applyProtection="1">
      <alignment horizontal="center" vertical="center" wrapText="1"/>
      <protection hidden="1"/>
    </xf>
    <xf numFmtId="173" fontId="24" fillId="0" borderId="61" xfId="0" applyNumberFormat="1" applyFont="1" applyBorder="1" applyAlignment="1" applyProtection="1">
      <alignment horizontal="center" vertical="center" shrinkToFit="1"/>
      <protection hidden="1"/>
    </xf>
    <xf numFmtId="173" fontId="24" fillId="0" borderId="62" xfId="0" applyNumberFormat="1" applyFont="1" applyBorder="1" applyAlignment="1" applyProtection="1">
      <alignment horizontal="center" vertical="center" shrinkToFit="1"/>
      <protection hidden="1"/>
    </xf>
    <xf numFmtId="173" fontId="24" fillId="0" borderId="63" xfId="0" applyNumberFormat="1" applyFont="1" applyBorder="1" applyAlignment="1" applyProtection="1">
      <alignment horizontal="center" vertical="center" shrinkToFit="1"/>
      <protection hidden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_Estrazione_Casuale_" xfId="46"/>
    <cellStyle name="Normale_Schede_Cat__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9525</xdr:colOff>
      <xdr:row>1</xdr:row>
      <xdr:rowOff>0</xdr:rowOff>
    </xdr:from>
    <xdr:to>
      <xdr:col>10</xdr:col>
      <xdr:colOff>190500</xdr:colOff>
      <xdr:row>6</xdr:row>
      <xdr:rowOff>114300</xdr:rowOff>
    </xdr:to>
    <xdr:sp macro="[0]!EliminaRighe">
      <xdr:nvSpPr>
        <xdr:cNvPr id="1" name="Rettangolo arrotondato 1"/>
        <xdr:cNvSpPr>
          <a:spLocks/>
        </xdr:cNvSpPr>
      </xdr:nvSpPr>
      <xdr:spPr>
        <a:xfrm>
          <a:off x="7686675" y="161925"/>
          <a:ext cx="2009775" cy="923925"/>
        </a:xfrm>
        <a:prstGeom prst="roundRect">
          <a:avLst/>
        </a:prstGeom>
        <a:gradFill rotWithShape="1">
          <a:gsLst>
            <a:gs pos="0">
              <a:srgbClr val="9BBB59"/>
            </a:gs>
            <a:gs pos="50000">
              <a:srgbClr val="C2D1ED"/>
            </a:gs>
            <a:gs pos="100000">
              <a:srgbClr val="E1E8F5"/>
            </a:gs>
          </a:gsLst>
          <a:lin ang="5400000" scaled="1"/>
        </a:gra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993300"/>
              </a:solidFill>
              <a:latin typeface="Arial"/>
              <a:ea typeface="Arial"/>
              <a:cs typeface="Arial"/>
            </a:rPr>
            <a:t>PER ELIMINARE LE RIGHE VUOTE E POI</a:t>
          </a:r>
          <a:r>
            <a:rPr lang="en-US" cap="none" sz="1200" b="1" i="0" u="none" baseline="0">
              <a:solidFill>
                <a:srgbClr val="993300"/>
              </a:solidFill>
              <a:latin typeface="Arial"/>
              <a:ea typeface="Arial"/>
              <a:cs typeface="Arial"/>
            </a:rPr>
            <a:t> COPIARE IN "Elenco" CLICCA QUI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609600</xdr:colOff>
      <xdr:row>6</xdr:row>
      <xdr:rowOff>19050</xdr:rowOff>
    </xdr:from>
    <xdr:to>
      <xdr:col>16</xdr:col>
      <xdr:colOff>190500</xdr:colOff>
      <xdr:row>9</xdr:row>
      <xdr:rowOff>57150</xdr:rowOff>
    </xdr:to>
    <xdr:sp macro="[0]!Macro7">
      <xdr:nvSpPr>
        <xdr:cNvPr id="1" name="Rettangolo 1"/>
        <xdr:cNvSpPr>
          <a:spLocks/>
        </xdr:cNvSpPr>
      </xdr:nvSpPr>
      <xdr:spPr>
        <a:xfrm>
          <a:off x="9601200" y="990600"/>
          <a:ext cx="1409700" cy="523875"/>
        </a:xfrm>
        <a:prstGeom prst="rect">
          <a:avLst/>
        </a:prstGeom>
        <a:solidFill>
          <a:srgbClr val="C6D9F1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993300"/>
              </a:solidFill>
            </a:rPr>
            <a:t>Clicca</a:t>
          </a:r>
          <a:r>
            <a:rPr lang="en-US" cap="none" sz="1200" b="1" i="0" u="none" baseline="0">
              <a:solidFill>
                <a:srgbClr val="993300"/>
              </a:solidFill>
            </a:rPr>
            <a:t>  per copiare in Elenco</a:t>
          </a:r>
        </a:p>
      </xdr:txBody>
    </xdr:sp>
    <xdr:clientData/>
  </xdr:twoCellAnchor>
  <xdr:twoCellAnchor>
    <xdr:from>
      <xdr:col>13</xdr:col>
      <xdr:colOff>600075</xdr:colOff>
      <xdr:row>1</xdr:row>
      <xdr:rowOff>19050</xdr:rowOff>
    </xdr:from>
    <xdr:to>
      <xdr:col>16</xdr:col>
      <xdr:colOff>219075</xdr:colOff>
      <xdr:row>4</xdr:row>
      <xdr:rowOff>0</xdr:rowOff>
    </xdr:to>
    <xdr:sp macro="[0]!Macro4">
      <xdr:nvSpPr>
        <xdr:cNvPr id="2" name="Rettangolo 2"/>
        <xdr:cNvSpPr>
          <a:spLocks/>
        </xdr:cNvSpPr>
      </xdr:nvSpPr>
      <xdr:spPr>
        <a:xfrm>
          <a:off x="9591675" y="180975"/>
          <a:ext cx="1447800" cy="466725"/>
        </a:xfrm>
        <a:prstGeom prst="rect">
          <a:avLst/>
        </a:prstGeom>
        <a:solidFill>
          <a:srgbClr val="C6D9F1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993300"/>
              </a:solidFill>
            </a:rPr>
            <a:t>Clicca per eliminare  i </a:t>
          </a:r>
          <a:r>
            <a:rPr lang="en-US" cap="none" sz="1200" b="1" i="0" u="none" baseline="0">
              <a:solidFill>
                <a:srgbClr val="993300"/>
              </a:solidFill>
            </a:rPr>
            <a:t>depennati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8">
    <tabColor rgb="FF92D050"/>
  </sheetPr>
  <dimension ref="A1:B12"/>
  <sheetViews>
    <sheetView tabSelected="1" zoomScalePageLayoutView="0" workbookViewId="0" topLeftCell="A1">
      <selection activeCell="B2" sqref="B2"/>
    </sheetView>
  </sheetViews>
  <sheetFormatPr defaultColWidth="9.140625" defaultRowHeight="12.75"/>
  <cols>
    <col min="1" max="1" width="23.421875" style="0" customWidth="1"/>
    <col min="2" max="2" width="32.57421875" style="0" customWidth="1"/>
  </cols>
  <sheetData>
    <row r="1" spans="1:2" s="101" customFormat="1" ht="30" customHeight="1">
      <c r="A1" s="104" t="s">
        <v>178</v>
      </c>
      <c r="B1" s="102" t="s">
        <v>179</v>
      </c>
    </row>
    <row r="2" spans="1:2" s="101" customFormat="1" ht="30" customHeight="1">
      <c r="A2" s="104" t="s">
        <v>180</v>
      </c>
      <c r="B2" s="102"/>
    </row>
    <row r="3" spans="1:2" s="101" customFormat="1" ht="30" customHeight="1">
      <c r="A3" s="104" t="s">
        <v>181</v>
      </c>
      <c r="B3" s="102"/>
    </row>
    <row r="4" spans="1:2" s="101" customFormat="1" ht="30" customHeight="1">
      <c r="A4" s="104" t="s">
        <v>182</v>
      </c>
      <c r="B4" s="15"/>
    </row>
    <row r="5" ht="12.75">
      <c r="B5" s="15"/>
    </row>
    <row r="8" s="103" customFormat="1" ht="24.75" customHeight="1">
      <c r="A8" s="103" t="s">
        <v>183</v>
      </c>
    </row>
    <row r="9" s="103" customFormat="1" ht="24.75" customHeight="1">
      <c r="A9" s="103" t="s">
        <v>185</v>
      </c>
    </row>
    <row r="10" s="103" customFormat="1" ht="24.75" customHeight="1">
      <c r="A10" s="103" t="s">
        <v>186</v>
      </c>
    </row>
    <row r="11" s="103" customFormat="1" ht="24.75" customHeight="1">
      <c r="A11" s="103" t="s">
        <v>187</v>
      </c>
    </row>
    <row r="12" s="103" customFormat="1" ht="24.75" customHeight="1">
      <c r="A12" s="103" t="s">
        <v>184</v>
      </c>
    </row>
  </sheetData>
  <sheetProtection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9">
    <tabColor rgb="FF92D050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00390625" style="0" bestFit="1" customWidth="1"/>
    <col min="2" max="2" width="25.8515625" style="0" bestFit="1" customWidth="1"/>
    <col min="3" max="3" width="48.8515625" style="0" bestFit="1" customWidth="1"/>
    <col min="4" max="4" width="10.00390625" style="0" bestFit="1" customWidth="1"/>
  </cols>
  <sheetData/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oglio7">
    <tabColor rgb="FF92D050"/>
  </sheetPr>
  <dimension ref="A1:M70"/>
  <sheetViews>
    <sheetView zoomScalePageLayoutView="0" workbookViewId="0" topLeftCell="E1">
      <selection activeCell="O18" sqref="O18"/>
    </sheetView>
  </sheetViews>
  <sheetFormatPr defaultColWidth="9.140625" defaultRowHeight="12.75"/>
  <cols>
    <col min="1" max="1" width="7.00390625" style="0" bestFit="1" customWidth="1"/>
    <col min="2" max="2" width="15.28125" style="0" bestFit="1" customWidth="1"/>
    <col min="3" max="3" width="20.00390625" style="0" bestFit="1" customWidth="1"/>
    <col min="4" max="4" width="5.00390625" style="0" bestFit="1" customWidth="1"/>
    <col min="5" max="5" width="49.57421875" style="0" bestFit="1" customWidth="1"/>
    <col min="7" max="7" width="10.140625" style="0" bestFit="1" customWidth="1"/>
    <col min="9" max="9" width="9.57421875" style="0" customWidth="1"/>
    <col min="10" max="10" width="3.00390625" style="0" hidden="1" customWidth="1"/>
    <col min="11" max="11" width="25.8515625" style="0" hidden="1" customWidth="1"/>
    <col min="12" max="12" width="5.00390625" style="0" hidden="1" customWidth="1"/>
    <col min="13" max="13" width="49.57421875" style="0" hidden="1" customWidth="1"/>
  </cols>
  <sheetData>
    <row r="1" spans="1:13" ht="12.75">
      <c r="A1">
        <v>1</v>
      </c>
      <c r="B1" t="s">
        <v>59</v>
      </c>
      <c r="C1" t="s">
        <v>60</v>
      </c>
      <c r="D1">
        <v>782</v>
      </c>
      <c r="E1" t="s">
        <v>61</v>
      </c>
      <c r="F1" t="s">
        <v>62</v>
      </c>
      <c r="H1" t="s">
        <v>63</v>
      </c>
      <c r="J1">
        <f>IF(A1="","",A1)</f>
        <v>1</v>
      </c>
      <c r="K1" t="str">
        <f>IF(B1="","",CONCATENATE(B1," ",C1))</f>
        <v>PANI GRETA</v>
      </c>
      <c r="L1">
        <f>IF(D1="","",D1)</f>
        <v>782</v>
      </c>
      <c r="M1" t="str">
        <f>IF(E1="","",E1)</f>
        <v>ASD P. ORIZON</v>
      </c>
    </row>
    <row r="2" spans="1:13" ht="12.75">
      <c r="A2">
        <v>2</v>
      </c>
      <c r="B2" t="s">
        <v>64</v>
      </c>
      <c r="C2" t="s">
        <v>65</v>
      </c>
      <c r="D2">
        <v>197</v>
      </c>
      <c r="E2" t="s">
        <v>66</v>
      </c>
      <c r="F2" t="s">
        <v>62</v>
      </c>
      <c r="J2">
        <f aca="true" t="shared" si="0" ref="J2:J39">IF(A2="","",A2)</f>
        <v>2</v>
      </c>
      <c r="K2" t="str">
        <f aca="true" t="shared" si="1" ref="K2:K39">IF(B2="","",CONCATENATE(B2," ",C2))</f>
        <v>CENERINI VITTORIA</v>
      </c>
      <c r="L2">
        <f aca="true" t="shared" si="2" ref="L2:L39">IF(D2="","",D2)</f>
        <v>197</v>
      </c>
      <c r="M2" t="str">
        <f aca="true" t="shared" si="3" ref="M2:M39">IF(E2="","",E2)</f>
        <v>ASD UNIONE P.VA PERSICETANA</v>
      </c>
    </row>
    <row r="3" spans="1:13" ht="12.75">
      <c r="A3">
        <v>3</v>
      </c>
      <c r="B3" t="s">
        <v>67</v>
      </c>
      <c r="C3" t="s">
        <v>68</v>
      </c>
      <c r="D3">
        <v>782</v>
      </c>
      <c r="E3" t="s">
        <v>61</v>
      </c>
      <c r="F3" t="s">
        <v>62</v>
      </c>
      <c r="J3">
        <f t="shared" si="0"/>
        <v>3</v>
      </c>
      <c r="K3" t="str">
        <f t="shared" si="1"/>
        <v>ZANNI MARGHERITA</v>
      </c>
      <c r="L3">
        <f t="shared" si="2"/>
        <v>782</v>
      </c>
      <c r="M3" t="str">
        <f t="shared" si="3"/>
        <v>ASD P. ORIZON</v>
      </c>
    </row>
    <row r="4" spans="1:13" ht="12.75">
      <c r="A4">
        <v>4</v>
      </c>
      <c r="B4" t="s">
        <v>69</v>
      </c>
      <c r="C4" t="s">
        <v>70</v>
      </c>
      <c r="D4">
        <v>3004</v>
      </c>
      <c r="E4" t="s">
        <v>71</v>
      </c>
      <c r="F4" t="s">
        <v>62</v>
      </c>
      <c r="J4">
        <f t="shared" si="0"/>
        <v>4</v>
      </c>
      <c r="K4" t="str">
        <f t="shared" si="1"/>
        <v>SAULLE NATALY</v>
      </c>
      <c r="L4">
        <f t="shared" si="2"/>
        <v>3004</v>
      </c>
      <c r="M4" t="str">
        <f t="shared" si="3"/>
        <v>ASD MAGIC ROLLER</v>
      </c>
    </row>
    <row r="5" spans="1:13" ht="12.75">
      <c r="A5">
        <v>5</v>
      </c>
      <c r="B5" t="s">
        <v>72</v>
      </c>
      <c r="C5" t="s">
        <v>65</v>
      </c>
      <c r="D5">
        <v>1719</v>
      </c>
      <c r="E5" t="s">
        <v>73</v>
      </c>
      <c r="F5" t="s">
        <v>62</v>
      </c>
      <c r="H5" t="s">
        <v>63</v>
      </c>
      <c r="J5">
        <f t="shared" si="0"/>
        <v>5</v>
      </c>
      <c r="K5" t="str">
        <f t="shared" si="1"/>
        <v>SACCON VITTORIA</v>
      </c>
      <c r="L5">
        <f t="shared" si="2"/>
        <v>1719</v>
      </c>
      <c r="M5" t="str">
        <f t="shared" si="3"/>
        <v>SCUOLA DI PATT.ART. MUSANO AS D.</v>
      </c>
    </row>
    <row r="6" spans="1:13" ht="12.75">
      <c r="A6">
        <v>6</v>
      </c>
      <c r="B6" t="s">
        <v>74</v>
      </c>
      <c r="C6" t="s">
        <v>75</v>
      </c>
      <c r="D6">
        <v>1355</v>
      </c>
      <c r="E6" t="s">
        <v>76</v>
      </c>
      <c r="F6" t="s">
        <v>62</v>
      </c>
      <c r="J6">
        <f t="shared" si="0"/>
        <v>6</v>
      </c>
      <c r="K6" t="str">
        <f t="shared" si="1"/>
        <v>PERUZZETTO SARA</v>
      </c>
      <c r="L6">
        <f t="shared" si="2"/>
        <v>1355</v>
      </c>
      <c r="M6" t="str">
        <f t="shared" si="3"/>
        <v>ASD SKATING CLUB SANPOLO TREVISO</v>
      </c>
    </row>
    <row r="7" spans="1:13" ht="12.75">
      <c r="A7">
        <v>7</v>
      </c>
      <c r="B7" t="s">
        <v>77</v>
      </c>
      <c r="C7" t="s">
        <v>78</v>
      </c>
      <c r="D7">
        <v>1719</v>
      </c>
      <c r="E7" t="s">
        <v>73</v>
      </c>
      <c r="F7" t="s">
        <v>62</v>
      </c>
      <c r="J7">
        <f t="shared" si="0"/>
        <v>7</v>
      </c>
      <c r="K7" t="str">
        <f t="shared" si="1"/>
        <v>CIACIA SOFIA</v>
      </c>
      <c r="L7">
        <f t="shared" si="2"/>
        <v>1719</v>
      </c>
      <c r="M7" t="str">
        <f t="shared" si="3"/>
        <v>SCUOLA DI PATT.ART. MUSANO AS D.</v>
      </c>
    </row>
    <row r="8" spans="1:13" ht="12.75">
      <c r="A8">
        <v>8</v>
      </c>
      <c r="B8" t="s">
        <v>79</v>
      </c>
      <c r="C8" t="s">
        <v>80</v>
      </c>
      <c r="D8">
        <v>1719</v>
      </c>
      <c r="E8" t="s">
        <v>73</v>
      </c>
      <c r="F8" t="s">
        <v>62</v>
      </c>
      <c r="J8">
        <f t="shared" si="0"/>
        <v>8</v>
      </c>
      <c r="K8" t="str">
        <f t="shared" si="1"/>
        <v>TONET VANESSA</v>
      </c>
      <c r="L8">
        <f t="shared" si="2"/>
        <v>1719</v>
      </c>
      <c r="M8" t="str">
        <f t="shared" si="3"/>
        <v>SCUOLA DI PATT.ART. MUSANO AS D.</v>
      </c>
    </row>
    <row r="9" spans="1:13" ht="12.75">
      <c r="A9">
        <v>9</v>
      </c>
      <c r="B9" t="s">
        <v>81</v>
      </c>
      <c r="C9" t="s">
        <v>78</v>
      </c>
      <c r="D9">
        <v>1719</v>
      </c>
      <c r="E9" t="s">
        <v>73</v>
      </c>
      <c r="F9" t="s">
        <v>62</v>
      </c>
      <c r="J9">
        <f t="shared" si="0"/>
        <v>9</v>
      </c>
      <c r="K9" t="str">
        <f t="shared" si="1"/>
        <v>PELLIZZARI SOFIA</v>
      </c>
      <c r="L9">
        <f t="shared" si="2"/>
        <v>1719</v>
      </c>
      <c r="M9" t="str">
        <f t="shared" si="3"/>
        <v>SCUOLA DI PATT.ART. MUSANO AS D.</v>
      </c>
    </row>
    <row r="10" spans="1:13" ht="12.75">
      <c r="A10">
        <v>10</v>
      </c>
      <c r="B10" t="s">
        <v>82</v>
      </c>
      <c r="C10" t="s">
        <v>83</v>
      </c>
      <c r="D10">
        <v>2908</v>
      </c>
      <c r="E10" t="s">
        <v>84</v>
      </c>
      <c r="F10" t="s">
        <v>62</v>
      </c>
      <c r="J10">
        <f t="shared" si="0"/>
        <v>10</v>
      </c>
      <c r="K10" t="str">
        <f t="shared" si="1"/>
        <v>BRAGAGNOLO ANNA</v>
      </c>
      <c r="L10">
        <f t="shared" si="2"/>
        <v>2908</v>
      </c>
      <c r="M10" t="str">
        <f t="shared" si="3"/>
        <v>ASS. S.D. SKATING CLUB RESANA</v>
      </c>
    </row>
    <row r="11" spans="1:13" ht="12.75">
      <c r="A11">
        <v>11</v>
      </c>
      <c r="B11" t="s">
        <v>85</v>
      </c>
      <c r="C11" t="s">
        <v>86</v>
      </c>
      <c r="D11">
        <v>3827</v>
      </c>
      <c r="E11" t="s">
        <v>87</v>
      </c>
      <c r="F11" t="s">
        <v>62</v>
      </c>
      <c r="J11">
        <f t="shared" si="0"/>
        <v>11</v>
      </c>
      <c r="K11" t="str">
        <f t="shared" si="1"/>
        <v>TOFANO FRANCESCA</v>
      </c>
      <c r="L11">
        <f t="shared" si="2"/>
        <v>3827</v>
      </c>
      <c r="M11" t="str">
        <f t="shared" si="3"/>
        <v>NEW ANGELS ASD</v>
      </c>
    </row>
    <row r="12" spans="1:13" ht="12.75">
      <c r="A12">
        <v>12</v>
      </c>
      <c r="B12" t="s">
        <v>88</v>
      </c>
      <c r="C12" t="s">
        <v>89</v>
      </c>
      <c r="D12">
        <v>1355</v>
      </c>
      <c r="E12" t="s">
        <v>76</v>
      </c>
      <c r="F12" t="s">
        <v>62</v>
      </c>
      <c r="J12">
        <f t="shared" si="0"/>
        <v>12</v>
      </c>
      <c r="K12" t="str">
        <f t="shared" si="1"/>
        <v>CARNELOS SANDY</v>
      </c>
      <c r="L12">
        <f t="shared" si="2"/>
        <v>1355</v>
      </c>
      <c r="M12" t="str">
        <f t="shared" si="3"/>
        <v>ASD SKATING CLUB SANPOLO TREVISO</v>
      </c>
    </row>
    <row r="13" spans="1:13" ht="12.75">
      <c r="A13">
        <v>13</v>
      </c>
      <c r="B13" t="s">
        <v>90</v>
      </c>
      <c r="C13" t="s">
        <v>91</v>
      </c>
      <c r="D13">
        <v>2253</v>
      </c>
      <c r="E13" t="s">
        <v>92</v>
      </c>
      <c r="F13" t="s">
        <v>62</v>
      </c>
      <c r="J13">
        <f t="shared" si="0"/>
        <v>13</v>
      </c>
      <c r="K13" t="str">
        <f t="shared" si="1"/>
        <v>SANTINON GAIA</v>
      </c>
      <c r="L13">
        <f t="shared" si="2"/>
        <v>2253</v>
      </c>
      <c r="M13" t="str">
        <f t="shared" si="3"/>
        <v>A.S. D. PATT. ARTISTICO GODIGESE</v>
      </c>
    </row>
    <row r="14" spans="1:13" ht="12.75">
      <c r="A14">
        <v>14</v>
      </c>
      <c r="B14" t="s">
        <v>93</v>
      </c>
      <c r="C14" t="s">
        <v>91</v>
      </c>
      <c r="D14">
        <v>29</v>
      </c>
      <c r="E14" t="s">
        <v>94</v>
      </c>
      <c r="F14" t="s">
        <v>62</v>
      </c>
      <c r="H14" t="s">
        <v>63</v>
      </c>
      <c r="J14">
        <f t="shared" si="0"/>
        <v>14</v>
      </c>
      <c r="K14" t="str">
        <f t="shared" si="1"/>
        <v>FIORI GAIA</v>
      </c>
      <c r="L14">
        <f t="shared" si="2"/>
        <v>29</v>
      </c>
      <c r="M14" t="str">
        <f t="shared" si="3"/>
        <v>ASD SMS GENERALE</v>
      </c>
    </row>
    <row r="15" spans="1:13" ht="12.75">
      <c r="A15">
        <v>15</v>
      </c>
      <c r="B15" t="s">
        <v>95</v>
      </c>
      <c r="C15" t="s">
        <v>78</v>
      </c>
      <c r="D15">
        <v>3458</v>
      </c>
      <c r="E15" t="s">
        <v>96</v>
      </c>
      <c r="F15" t="s">
        <v>62</v>
      </c>
      <c r="J15">
        <f t="shared" si="0"/>
        <v>15</v>
      </c>
      <c r="K15" t="str">
        <f t="shared" si="1"/>
        <v>BAINI SOFIA</v>
      </c>
      <c r="L15">
        <f t="shared" si="2"/>
        <v>3458</v>
      </c>
      <c r="M15" t="str">
        <f t="shared" si="3"/>
        <v>ASD SKATING LUNA</v>
      </c>
    </row>
    <row r="16" spans="1:13" ht="12.75">
      <c r="A16">
        <v>16</v>
      </c>
      <c r="B16" t="s">
        <v>97</v>
      </c>
      <c r="C16" t="s">
        <v>98</v>
      </c>
      <c r="D16">
        <v>1085</v>
      </c>
      <c r="E16" t="s">
        <v>99</v>
      </c>
      <c r="F16" t="s">
        <v>62</v>
      </c>
      <c r="H16" t="s">
        <v>63</v>
      </c>
      <c r="J16">
        <f t="shared" si="0"/>
        <v>16</v>
      </c>
      <c r="K16" t="str">
        <f t="shared" si="1"/>
        <v>PIPANI CHIARA GIOVANNA</v>
      </c>
      <c r="L16">
        <f t="shared" si="2"/>
        <v>1085</v>
      </c>
      <c r="M16" t="str">
        <f t="shared" si="3"/>
        <v>ASS.P.D. AQUILEIESE</v>
      </c>
    </row>
    <row r="17" spans="1:13" ht="12.75">
      <c r="A17">
        <v>17</v>
      </c>
      <c r="B17" t="s">
        <v>100</v>
      </c>
      <c r="C17" t="s">
        <v>101</v>
      </c>
      <c r="D17">
        <v>3944</v>
      </c>
      <c r="E17" t="s">
        <v>102</v>
      </c>
      <c r="F17" t="s">
        <v>62</v>
      </c>
      <c r="J17">
        <f t="shared" si="0"/>
        <v>17</v>
      </c>
      <c r="K17" t="str">
        <f t="shared" si="1"/>
        <v>BECHIS GIULIA</v>
      </c>
      <c r="L17">
        <f t="shared" si="2"/>
        <v>3944</v>
      </c>
      <c r="M17" t="str">
        <f t="shared" si="3"/>
        <v>ASD LA FENICE GORIZIANA PATTINAGGIO ARTISTICO</v>
      </c>
    </row>
    <row r="18" spans="1:13" ht="12.75">
      <c r="A18">
        <v>18</v>
      </c>
      <c r="B18" t="s">
        <v>103</v>
      </c>
      <c r="C18" t="s">
        <v>104</v>
      </c>
      <c r="D18">
        <v>934</v>
      </c>
      <c r="E18" t="s">
        <v>105</v>
      </c>
      <c r="F18" t="s">
        <v>62</v>
      </c>
      <c r="J18">
        <f t="shared" si="0"/>
        <v>18</v>
      </c>
      <c r="K18" t="str">
        <f t="shared" si="1"/>
        <v>CAMPAGNA RACHELE</v>
      </c>
      <c r="L18">
        <f t="shared" si="2"/>
        <v>934</v>
      </c>
      <c r="M18" t="str">
        <f t="shared" si="3"/>
        <v>A.S.DILETTANTISTICO PATT.ARTISTICO TRIESTINO</v>
      </c>
    </row>
    <row r="19" spans="1:13" ht="12.75">
      <c r="A19">
        <v>19</v>
      </c>
      <c r="B19" t="s">
        <v>106</v>
      </c>
      <c r="C19" t="s">
        <v>107</v>
      </c>
      <c r="D19">
        <v>48</v>
      </c>
      <c r="E19" t="s">
        <v>108</v>
      </c>
      <c r="F19" t="s">
        <v>62</v>
      </c>
      <c r="H19" t="s">
        <v>63</v>
      </c>
      <c r="J19">
        <f t="shared" si="0"/>
        <v>19</v>
      </c>
      <c r="K19" t="str">
        <f t="shared" si="1"/>
        <v>GUSSAGO GIORGIA</v>
      </c>
      <c r="L19">
        <f t="shared" si="2"/>
        <v>48</v>
      </c>
      <c r="M19" t="str">
        <f t="shared" si="3"/>
        <v>ASD CONCORDIA S.C. BAGNOLO-MELLA</v>
      </c>
    </row>
    <row r="20" spans="1:13" ht="12.75">
      <c r="A20">
        <v>20</v>
      </c>
      <c r="B20" t="s">
        <v>110</v>
      </c>
      <c r="C20" t="s">
        <v>111</v>
      </c>
      <c r="D20">
        <v>3763</v>
      </c>
      <c r="E20" t="s">
        <v>112</v>
      </c>
      <c r="F20" t="s">
        <v>62</v>
      </c>
      <c r="J20">
        <f t="shared" si="0"/>
        <v>20</v>
      </c>
      <c r="K20" t="str">
        <f t="shared" si="1"/>
        <v>COZZA ALESSIA</v>
      </c>
      <c r="L20">
        <f t="shared" si="2"/>
        <v>3763</v>
      </c>
      <c r="M20" t="str">
        <f t="shared" si="3"/>
        <v>ASTRO ROLLER SKATING AS D.</v>
      </c>
    </row>
    <row r="21" spans="1:13" ht="12.75">
      <c r="A21">
        <v>21</v>
      </c>
      <c r="B21" t="s">
        <v>113</v>
      </c>
      <c r="C21" t="s">
        <v>114</v>
      </c>
      <c r="D21">
        <v>3912</v>
      </c>
      <c r="E21" t="s">
        <v>115</v>
      </c>
      <c r="F21" t="s">
        <v>62</v>
      </c>
      <c r="H21" t="s">
        <v>63</v>
      </c>
      <c r="J21">
        <f t="shared" si="0"/>
        <v>21</v>
      </c>
      <c r="K21" t="str">
        <f t="shared" si="1"/>
        <v>STARTARI ELEONORA</v>
      </c>
      <c r="L21">
        <f t="shared" si="2"/>
        <v>3912</v>
      </c>
      <c r="M21" t="str">
        <f t="shared" si="3"/>
        <v>A.D. IL CAMPINO</v>
      </c>
    </row>
    <row r="22" spans="1:13" ht="12.75">
      <c r="A22">
        <v>22</v>
      </c>
      <c r="B22" t="s">
        <v>116</v>
      </c>
      <c r="C22" t="s">
        <v>117</v>
      </c>
      <c r="D22">
        <v>1517</v>
      </c>
      <c r="E22" t="s">
        <v>118</v>
      </c>
      <c r="F22" t="s">
        <v>62</v>
      </c>
      <c r="J22">
        <f t="shared" si="0"/>
        <v>22</v>
      </c>
      <c r="K22" t="str">
        <f t="shared" si="1"/>
        <v>GESTRI AURORA</v>
      </c>
      <c r="L22">
        <f t="shared" si="2"/>
        <v>1517</v>
      </c>
      <c r="M22" t="str">
        <f t="shared" si="3"/>
        <v>POLISP.BARBANELLA 1 ASD</v>
      </c>
    </row>
    <row r="23" spans="1:13" ht="12.75">
      <c r="A23">
        <v>23</v>
      </c>
      <c r="B23" t="s">
        <v>119</v>
      </c>
      <c r="C23" t="s">
        <v>120</v>
      </c>
      <c r="D23">
        <v>3895</v>
      </c>
      <c r="E23" t="s">
        <v>121</v>
      </c>
      <c r="F23" t="s">
        <v>62</v>
      </c>
      <c r="J23">
        <f t="shared" si="0"/>
        <v>23</v>
      </c>
      <c r="K23" t="str">
        <f t="shared" si="1"/>
        <v>PIERACCI MARINA</v>
      </c>
      <c r="L23">
        <f t="shared" si="2"/>
        <v>3895</v>
      </c>
      <c r="M23" t="str">
        <f t="shared" si="3"/>
        <v>ASD SKATING ACADEMY OSPEDALIERI PISA</v>
      </c>
    </row>
    <row r="24" spans="1:13" ht="12.75">
      <c r="A24">
        <v>24</v>
      </c>
      <c r="B24" t="s">
        <v>122</v>
      </c>
      <c r="C24" t="s">
        <v>75</v>
      </c>
      <c r="D24">
        <v>290</v>
      </c>
      <c r="E24" t="s">
        <v>123</v>
      </c>
      <c r="F24" t="s">
        <v>62</v>
      </c>
      <c r="J24">
        <f t="shared" si="0"/>
        <v>24</v>
      </c>
      <c r="K24" t="str">
        <f t="shared" si="1"/>
        <v>RUSSO SARA</v>
      </c>
      <c r="L24">
        <f t="shared" si="2"/>
        <v>290</v>
      </c>
      <c r="M24" t="str">
        <f t="shared" si="3"/>
        <v>ASD CIRC. PATTINAGGIO LA ROSA</v>
      </c>
    </row>
    <row r="25" spans="1:13" ht="12.75">
      <c r="A25">
        <v>25</v>
      </c>
      <c r="B25" t="s">
        <v>124</v>
      </c>
      <c r="C25" t="s">
        <v>125</v>
      </c>
      <c r="D25">
        <v>2231</v>
      </c>
      <c r="E25" t="s">
        <v>126</v>
      </c>
      <c r="F25" t="s">
        <v>62</v>
      </c>
      <c r="H25" t="s">
        <v>63</v>
      </c>
      <c r="J25">
        <f t="shared" si="0"/>
        <v>25</v>
      </c>
      <c r="K25" t="str">
        <f t="shared" si="1"/>
        <v>ALTEZZA BENEDETTA</v>
      </c>
      <c r="L25">
        <f t="shared" si="2"/>
        <v>2231</v>
      </c>
      <c r="M25" t="str">
        <f t="shared" si="3"/>
        <v>ASD JOLLY SKATE</v>
      </c>
    </row>
    <row r="26" spans="1:13" ht="12.75">
      <c r="A26">
        <v>26</v>
      </c>
      <c r="B26" t="s">
        <v>127</v>
      </c>
      <c r="C26" t="s">
        <v>128</v>
      </c>
      <c r="D26">
        <v>395</v>
      </c>
      <c r="E26" t="s">
        <v>129</v>
      </c>
      <c r="F26" t="s">
        <v>62</v>
      </c>
      <c r="J26">
        <f t="shared" si="0"/>
        <v>26</v>
      </c>
      <c r="K26" t="str">
        <f t="shared" si="1"/>
        <v>COMUNE FEDERICA</v>
      </c>
      <c r="L26">
        <f t="shared" si="2"/>
        <v>395</v>
      </c>
      <c r="M26" t="str">
        <f t="shared" si="3"/>
        <v>ASD SKATING CLUB EDENLANDIA</v>
      </c>
    </row>
    <row r="27" spans="1:13" ht="12.75">
      <c r="A27">
        <v>27</v>
      </c>
      <c r="B27" t="s">
        <v>130</v>
      </c>
      <c r="C27" t="s">
        <v>101</v>
      </c>
      <c r="D27">
        <v>3437</v>
      </c>
      <c r="E27" t="s">
        <v>131</v>
      </c>
      <c r="F27" t="s">
        <v>62</v>
      </c>
      <c r="H27" t="s">
        <v>63</v>
      </c>
      <c r="J27">
        <f t="shared" si="0"/>
        <v>27</v>
      </c>
      <c r="K27" t="str">
        <f t="shared" si="1"/>
        <v>ROMAGNOLI GIULIA</v>
      </c>
      <c r="L27">
        <f t="shared" si="2"/>
        <v>3437</v>
      </c>
      <c r="M27" t="str">
        <f t="shared" si="3"/>
        <v>A.S. D. CONERO ROLLER</v>
      </c>
    </row>
    <row r="28" spans="1:13" ht="12.75">
      <c r="A28">
        <v>28</v>
      </c>
      <c r="B28" t="s">
        <v>132</v>
      </c>
      <c r="C28" t="s">
        <v>109</v>
      </c>
      <c r="D28">
        <v>314</v>
      </c>
      <c r="E28" t="s">
        <v>133</v>
      </c>
      <c r="F28" t="s">
        <v>62</v>
      </c>
      <c r="J28">
        <f t="shared" si="0"/>
        <v>28</v>
      </c>
      <c r="K28" t="str">
        <f t="shared" si="1"/>
        <v>DOTTORI MARTINA</v>
      </c>
      <c r="L28">
        <f t="shared" si="2"/>
        <v>314</v>
      </c>
      <c r="M28" t="str">
        <f t="shared" si="3"/>
        <v>ASD U.S. ACLI PATTINAGGIO JESI</v>
      </c>
    </row>
    <row r="29" spans="1:13" ht="12.75">
      <c r="A29">
        <v>29</v>
      </c>
      <c r="B29" t="s">
        <v>134</v>
      </c>
      <c r="C29" t="s">
        <v>117</v>
      </c>
      <c r="D29">
        <v>3768</v>
      </c>
      <c r="E29" t="s">
        <v>135</v>
      </c>
      <c r="F29" t="s">
        <v>62</v>
      </c>
      <c r="H29" t="s">
        <v>136</v>
      </c>
      <c r="J29">
        <f t="shared" si="0"/>
        <v>29</v>
      </c>
      <c r="K29" t="str">
        <f t="shared" si="1"/>
        <v>TERENZI AURORA</v>
      </c>
      <c r="L29">
        <f t="shared" si="2"/>
        <v>3768</v>
      </c>
      <c r="M29" t="str">
        <f t="shared" si="3"/>
        <v>A.P.D. ACADEMY DOS</v>
      </c>
    </row>
    <row r="30" spans="1:13" ht="12.75">
      <c r="A30">
        <v>30</v>
      </c>
      <c r="B30" t="s">
        <v>93</v>
      </c>
      <c r="C30" t="s">
        <v>137</v>
      </c>
      <c r="D30">
        <v>2555</v>
      </c>
      <c r="E30" t="s">
        <v>138</v>
      </c>
      <c r="F30" t="s">
        <v>62</v>
      </c>
      <c r="H30" t="s">
        <v>63</v>
      </c>
      <c r="J30">
        <f t="shared" si="0"/>
        <v>30</v>
      </c>
      <c r="K30" t="str">
        <f t="shared" si="1"/>
        <v>FIORI GIOIA</v>
      </c>
      <c r="L30">
        <f t="shared" si="2"/>
        <v>2555</v>
      </c>
      <c r="M30" t="str">
        <f t="shared" si="3"/>
        <v>A S D. SKATING CLUB ANGUILLARA</v>
      </c>
    </row>
    <row r="31" spans="1:13" ht="12.75">
      <c r="A31">
        <v>31</v>
      </c>
      <c r="B31" t="s">
        <v>139</v>
      </c>
      <c r="C31" t="s">
        <v>111</v>
      </c>
      <c r="D31">
        <v>981</v>
      </c>
      <c r="E31" t="s">
        <v>140</v>
      </c>
      <c r="F31" t="s">
        <v>62</v>
      </c>
      <c r="J31">
        <f t="shared" si="0"/>
        <v>31</v>
      </c>
      <c r="K31" t="str">
        <f t="shared" si="1"/>
        <v>SIMONCINI ALESSIA</v>
      </c>
      <c r="L31">
        <f t="shared" si="2"/>
        <v>981</v>
      </c>
      <c r="M31" t="str">
        <f t="shared" si="3"/>
        <v>ASD FRASCATI SKATING CLUB</v>
      </c>
    </row>
    <row r="32" spans="1:13" ht="12.75">
      <c r="A32">
        <v>32</v>
      </c>
      <c r="B32" t="s">
        <v>141</v>
      </c>
      <c r="C32" t="s">
        <v>142</v>
      </c>
      <c r="D32">
        <v>2742</v>
      </c>
      <c r="E32" t="s">
        <v>143</v>
      </c>
      <c r="F32" t="s">
        <v>62</v>
      </c>
      <c r="J32">
        <f t="shared" si="0"/>
        <v>32</v>
      </c>
      <c r="K32" t="str">
        <f t="shared" si="1"/>
        <v>LO BOSCO AGNESE</v>
      </c>
      <c r="L32">
        <f t="shared" si="2"/>
        <v>2742</v>
      </c>
      <c r="M32" t="str">
        <f t="shared" si="3"/>
        <v>ASD ST'CHARLES - PATTINAGGIO</v>
      </c>
    </row>
    <row r="33" spans="1:13" ht="12.75">
      <c r="A33">
        <v>33</v>
      </c>
      <c r="B33" t="s">
        <v>144</v>
      </c>
      <c r="C33" t="s">
        <v>145</v>
      </c>
      <c r="D33">
        <v>2555</v>
      </c>
      <c r="E33" t="s">
        <v>138</v>
      </c>
      <c r="F33" t="s">
        <v>62</v>
      </c>
      <c r="J33">
        <f t="shared" si="0"/>
        <v>33</v>
      </c>
      <c r="K33" t="str">
        <f t="shared" si="1"/>
        <v>OLIVIERI STELLA</v>
      </c>
      <c r="L33">
        <f t="shared" si="2"/>
        <v>2555</v>
      </c>
      <c r="M33" t="str">
        <f t="shared" si="3"/>
        <v>A S D. SKATING CLUB ANGUILLARA</v>
      </c>
    </row>
    <row r="34" spans="1:13" ht="12.75">
      <c r="A34">
        <v>34</v>
      </c>
      <c r="B34" t="s">
        <v>146</v>
      </c>
      <c r="C34" t="s">
        <v>111</v>
      </c>
      <c r="D34">
        <v>3479</v>
      </c>
      <c r="E34" t="s">
        <v>147</v>
      </c>
      <c r="F34" t="s">
        <v>62</v>
      </c>
      <c r="H34" t="s">
        <v>63</v>
      </c>
      <c r="J34">
        <f t="shared" si="0"/>
        <v>34</v>
      </c>
      <c r="K34" t="str">
        <f t="shared" si="1"/>
        <v>SORRENTINO ALESSIA</v>
      </c>
      <c r="L34">
        <f t="shared" si="2"/>
        <v>3479</v>
      </c>
      <c r="M34" t="str">
        <f t="shared" si="3"/>
        <v>SKATING PASSION ASD P.S.</v>
      </c>
    </row>
    <row r="35" spans="1:13" ht="12.75">
      <c r="A35">
        <v>35</v>
      </c>
      <c r="B35" t="s">
        <v>148</v>
      </c>
      <c r="C35" t="s">
        <v>149</v>
      </c>
      <c r="D35">
        <v>2</v>
      </c>
      <c r="E35" t="s">
        <v>150</v>
      </c>
      <c r="F35" t="s">
        <v>62</v>
      </c>
      <c r="J35">
        <f t="shared" si="0"/>
        <v>35</v>
      </c>
      <c r="K35" t="str">
        <f t="shared" si="1"/>
        <v>CAVAGNERO CLAUDIA</v>
      </c>
      <c r="L35">
        <f t="shared" si="2"/>
        <v>2</v>
      </c>
      <c r="M35" t="str">
        <f t="shared" si="3"/>
        <v>BLUE ROLLER C. PATT.RI LIBERTAS ASTI ASD</v>
      </c>
    </row>
    <row r="36" spans="1:13" ht="12.75">
      <c r="A36">
        <v>36</v>
      </c>
      <c r="B36" t="s">
        <v>151</v>
      </c>
      <c r="C36" t="s">
        <v>152</v>
      </c>
      <c r="D36">
        <v>1726</v>
      </c>
      <c r="E36" t="s">
        <v>153</v>
      </c>
      <c r="F36" t="s">
        <v>62</v>
      </c>
      <c r="H36" t="s">
        <v>63</v>
      </c>
      <c r="J36">
        <f t="shared" si="0"/>
        <v>36</v>
      </c>
      <c r="K36" t="str">
        <f t="shared" si="1"/>
        <v>RUSSI OKSANA</v>
      </c>
      <c r="L36">
        <f t="shared" si="2"/>
        <v>1726</v>
      </c>
      <c r="M36" t="str">
        <f t="shared" si="3"/>
        <v>ASD PATT.ARTISTICO JOLLY PESCARA</v>
      </c>
    </row>
    <row r="37" spans="1:13" ht="12.75">
      <c r="A37">
        <v>37</v>
      </c>
      <c r="B37" t="s">
        <v>154</v>
      </c>
      <c r="C37" t="s">
        <v>128</v>
      </c>
      <c r="D37">
        <v>857</v>
      </c>
      <c r="E37" t="s">
        <v>155</v>
      </c>
      <c r="F37" t="s">
        <v>62</v>
      </c>
      <c r="H37" t="s">
        <v>63</v>
      </c>
      <c r="J37">
        <f t="shared" si="0"/>
        <v>37</v>
      </c>
      <c r="K37" t="str">
        <f t="shared" si="1"/>
        <v>MAZZO FEDERICA</v>
      </c>
      <c r="L37">
        <f t="shared" si="2"/>
        <v>857</v>
      </c>
      <c r="M37" t="str">
        <f t="shared" si="3"/>
        <v>ASD SAN DOMENICO SAVIO PATT.ART. LECCE</v>
      </c>
    </row>
    <row r="38" spans="1:13" ht="12.75">
      <c r="A38">
        <v>38</v>
      </c>
      <c r="B38" t="s">
        <v>156</v>
      </c>
      <c r="C38" t="s">
        <v>157</v>
      </c>
      <c r="D38">
        <v>1103</v>
      </c>
      <c r="E38" t="s">
        <v>158</v>
      </c>
      <c r="F38" t="s">
        <v>62</v>
      </c>
      <c r="H38" t="s">
        <v>63</v>
      </c>
      <c r="J38">
        <f t="shared" si="0"/>
        <v>38</v>
      </c>
      <c r="K38" t="str">
        <f t="shared" si="1"/>
        <v>LIN TING TING FEDERICA</v>
      </c>
      <c r="L38">
        <f t="shared" si="2"/>
        <v>1103</v>
      </c>
      <c r="M38" t="str">
        <f t="shared" si="3"/>
        <v>ASD ACC.ROTELL.CA SARDA</v>
      </c>
    </row>
    <row r="39" spans="1:13" ht="12.75">
      <c r="A39">
        <v>39</v>
      </c>
      <c r="B39" t="s">
        <v>159</v>
      </c>
      <c r="C39" t="s">
        <v>160</v>
      </c>
      <c r="D39">
        <v>3004</v>
      </c>
      <c r="E39" t="s">
        <v>71</v>
      </c>
      <c r="F39" t="s">
        <v>62</v>
      </c>
      <c r="J39">
        <f t="shared" si="0"/>
        <v>39</v>
      </c>
      <c r="K39" t="str">
        <f t="shared" si="1"/>
        <v>SUBASCIAKI ELENA</v>
      </c>
      <c r="L39">
        <f t="shared" si="2"/>
        <v>3004</v>
      </c>
      <c r="M39" t="str">
        <f t="shared" si="3"/>
        <v>ASD MAGIC ROLLER</v>
      </c>
    </row>
    <row r="40" spans="1:13" ht="12.75">
      <c r="A40">
        <v>40</v>
      </c>
      <c r="B40" t="s">
        <v>161</v>
      </c>
      <c r="C40" t="s">
        <v>162</v>
      </c>
      <c r="D40">
        <v>1545</v>
      </c>
      <c r="E40" t="s">
        <v>163</v>
      </c>
      <c r="F40" t="s">
        <v>62</v>
      </c>
      <c r="J40">
        <f aca="true" t="shared" si="4" ref="J40:J70">IF(A40="","",A40)</f>
        <v>40</v>
      </c>
      <c r="K40" t="str">
        <f aca="true" t="shared" si="5" ref="K40:K70">IF(B40="","",CONCATENATE(B40," ",C40))</f>
        <v>BRUGNOTTO EMMA</v>
      </c>
      <c r="L40">
        <f aca="true" t="shared" si="6" ref="L40:L70">IF(D40="","",D40)</f>
        <v>1545</v>
      </c>
      <c r="M40" t="str">
        <f aca="true" t="shared" si="7" ref="M40:M70">IF(E40="","",E40)</f>
        <v>ASS. D. SKATING SPRESIANO</v>
      </c>
    </row>
    <row r="41" spans="1:13" ht="12.75">
      <c r="A41">
        <v>41</v>
      </c>
      <c r="B41" t="s">
        <v>164</v>
      </c>
      <c r="C41" t="s">
        <v>60</v>
      </c>
      <c r="D41">
        <v>1053</v>
      </c>
      <c r="E41" t="s">
        <v>165</v>
      </c>
      <c r="F41" t="s">
        <v>62</v>
      </c>
      <c r="J41">
        <f t="shared" si="4"/>
        <v>41</v>
      </c>
      <c r="K41" t="str">
        <f t="shared" si="5"/>
        <v>ANDREIN GRETA</v>
      </c>
      <c r="L41">
        <f t="shared" si="6"/>
        <v>1053</v>
      </c>
      <c r="M41" t="str">
        <f t="shared" si="7"/>
        <v>PATT.ARTISTICO ARENA ASD</v>
      </c>
    </row>
    <row r="42" spans="1:13" ht="12.75">
      <c r="A42">
        <v>42</v>
      </c>
      <c r="B42" t="s">
        <v>166</v>
      </c>
      <c r="C42" t="s">
        <v>167</v>
      </c>
      <c r="D42">
        <v>1760</v>
      </c>
      <c r="E42" t="s">
        <v>168</v>
      </c>
      <c r="F42" t="s">
        <v>62</v>
      </c>
      <c r="J42">
        <f t="shared" si="4"/>
        <v>42</v>
      </c>
      <c r="K42" t="str">
        <f t="shared" si="5"/>
        <v>DEL BELLO ANGELIKA</v>
      </c>
      <c r="L42">
        <f t="shared" si="6"/>
        <v>1760</v>
      </c>
      <c r="M42" t="str">
        <f t="shared" si="7"/>
        <v>ASD S.C. AQUILE BIANCOROSSE</v>
      </c>
    </row>
    <row r="43" spans="1:13" ht="12.75">
      <c r="A43">
        <v>43</v>
      </c>
      <c r="B43" t="s">
        <v>169</v>
      </c>
      <c r="C43" t="s">
        <v>170</v>
      </c>
      <c r="D43">
        <v>74</v>
      </c>
      <c r="E43" t="s">
        <v>171</v>
      </c>
      <c r="F43" t="s">
        <v>62</v>
      </c>
      <c r="J43">
        <f t="shared" si="4"/>
        <v>43</v>
      </c>
      <c r="K43" t="str">
        <f t="shared" si="5"/>
        <v>BORRONI SOFIA BEATRICE</v>
      </c>
      <c r="L43">
        <f t="shared" si="6"/>
        <v>74</v>
      </c>
      <c r="M43" t="str">
        <f t="shared" si="7"/>
        <v>ASD SKATING CLUB MONZA</v>
      </c>
    </row>
    <row r="44" spans="1:13" ht="12.75">
      <c r="A44">
        <v>44</v>
      </c>
      <c r="B44" t="s">
        <v>172</v>
      </c>
      <c r="C44" t="s">
        <v>173</v>
      </c>
      <c r="D44">
        <v>290</v>
      </c>
      <c r="E44" t="s">
        <v>123</v>
      </c>
      <c r="F44" t="s">
        <v>62</v>
      </c>
      <c r="J44">
        <f t="shared" si="4"/>
        <v>44</v>
      </c>
      <c r="K44" t="str">
        <f t="shared" si="5"/>
        <v>FIGOLI MICHELLE</v>
      </c>
      <c r="L44">
        <f t="shared" si="6"/>
        <v>290</v>
      </c>
      <c r="M44" t="str">
        <f t="shared" si="7"/>
        <v>ASD CIRC. PATTINAGGIO LA ROSA</v>
      </c>
    </row>
    <row r="45" spans="1:13" ht="12.75">
      <c r="A45">
        <v>45</v>
      </c>
      <c r="B45" t="s">
        <v>174</v>
      </c>
      <c r="C45" t="s">
        <v>78</v>
      </c>
      <c r="D45">
        <v>314</v>
      </c>
      <c r="E45" t="s">
        <v>133</v>
      </c>
      <c r="F45" t="s">
        <v>62</v>
      </c>
      <c r="J45">
        <f t="shared" si="4"/>
        <v>45</v>
      </c>
      <c r="K45" t="str">
        <f t="shared" si="5"/>
        <v>ROCCHEGGIANI SOFIA</v>
      </c>
      <c r="L45">
        <f t="shared" si="6"/>
        <v>314</v>
      </c>
      <c r="M45" t="str">
        <f t="shared" si="7"/>
        <v>ASD U.S. ACLI PATTINAGGIO JESI</v>
      </c>
    </row>
    <row r="46" spans="1:13" ht="12.75">
      <c r="A46">
        <v>46</v>
      </c>
      <c r="B46" t="s">
        <v>175</v>
      </c>
      <c r="C46" t="s">
        <v>86</v>
      </c>
      <c r="D46">
        <v>981</v>
      </c>
      <c r="E46" t="s">
        <v>140</v>
      </c>
      <c r="F46" t="s">
        <v>62</v>
      </c>
      <c r="J46">
        <f t="shared" si="4"/>
        <v>46</v>
      </c>
      <c r="K46" t="str">
        <f t="shared" si="5"/>
        <v>BURI FRANCESCA</v>
      </c>
      <c r="L46">
        <f t="shared" si="6"/>
        <v>981</v>
      </c>
      <c r="M46" t="str">
        <f t="shared" si="7"/>
        <v>ASD FRASCATI SKATING CLUB</v>
      </c>
    </row>
    <row r="47" spans="1:13" ht="12.75">
      <c r="A47">
        <v>47</v>
      </c>
      <c r="B47" t="s">
        <v>176</v>
      </c>
      <c r="C47" t="s">
        <v>101</v>
      </c>
      <c r="D47">
        <v>3732</v>
      </c>
      <c r="E47" t="s">
        <v>177</v>
      </c>
      <c r="F47" t="s">
        <v>62</v>
      </c>
      <c r="J47">
        <f t="shared" si="4"/>
        <v>47</v>
      </c>
      <c r="K47" t="str">
        <f t="shared" si="5"/>
        <v>CORONA GIULIA</v>
      </c>
      <c r="L47">
        <f t="shared" si="6"/>
        <v>3732</v>
      </c>
      <c r="M47" t="str">
        <f t="shared" si="7"/>
        <v>ASD SINIS SKATING CLUB</v>
      </c>
    </row>
    <row r="48" spans="10:13" ht="12.75">
      <c r="J48">
        <f t="shared" si="4"/>
      </c>
      <c r="K48">
        <f t="shared" si="5"/>
      </c>
      <c r="L48">
        <f t="shared" si="6"/>
      </c>
      <c r="M48">
        <f t="shared" si="7"/>
      </c>
    </row>
    <row r="49" spans="10:13" ht="12.75">
      <c r="J49">
        <f t="shared" si="4"/>
      </c>
      <c r="K49">
        <f t="shared" si="5"/>
      </c>
      <c r="L49">
        <f t="shared" si="6"/>
      </c>
      <c r="M49">
        <f t="shared" si="7"/>
      </c>
    </row>
    <row r="50" spans="10:13" ht="12.75">
      <c r="J50">
        <f t="shared" si="4"/>
      </c>
      <c r="K50">
        <f t="shared" si="5"/>
      </c>
      <c r="L50">
        <f t="shared" si="6"/>
      </c>
      <c r="M50">
        <f t="shared" si="7"/>
      </c>
    </row>
    <row r="51" spans="10:13" ht="12.75">
      <c r="J51">
        <f t="shared" si="4"/>
      </c>
      <c r="K51">
        <f t="shared" si="5"/>
      </c>
      <c r="L51">
        <f t="shared" si="6"/>
      </c>
      <c r="M51">
        <f t="shared" si="7"/>
      </c>
    </row>
    <row r="52" spans="10:13" ht="12.75">
      <c r="J52">
        <f t="shared" si="4"/>
      </c>
      <c r="K52">
        <f t="shared" si="5"/>
      </c>
      <c r="L52">
        <f t="shared" si="6"/>
      </c>
      <c r="M52">
        <f t="shared" si="7"/>
      </c>
    </row>
    <row r="53" spans="10:13" ht="12.75">
      <c r="J53">
        <f t="shared" si="4"/>
      </c>
      <c r="K53">
        <f t="shared" si="5"/>
      </c>
      <c r="L53">
        <f t="shared" si="6"/>
      </c>
      <c r="M53">
        <f t="shared" si="7"/>
      </c>
    </row>
    <row r="54" spans="10:13" ht="12.75">
      <c r="J54">
        <f t="shared" si="4"/>
      </c>
      <c r="K54">
        <f t="shared" si="5"/>
      </c>
      <c r="L54">
        <f t="shared" si="6"/>
      </c>
      <c r="M54">
        <f t="shared" si="7"/>
      </c>
    </row>
    <row r="55" spans="10:13" ht="12.75">
      <c r="J55">
        <f t="shared" si="4"/>
      </c>
      <c r="K55">
        <f t="shared" si="5"/>
      </c>
      <c r="L55">
        <f t="shared" si="6"/>
      </c>
      <c r="M55">
        <f t="shared" si="7"/>
      </c>
    </row>
    <row r="56" spans="10:13" ht="12.75">
      <c r="J56">
        <f t="shared" si="4"/>
      </c>
      <c r="K56">
        <f t="shared" si="5"/>
      </c>
      <c r="L56">
        <f t="shared" si="6"/>
      </c>
      <c r="M56">
        <f t="shared" si="7"/>
      </c>
    </row>
    <row r="57" spans="10:13" ht="12.75">
      <c r="J57">
        <f t="shared" si="4"/>
      </c>
      <c r="K57">
        <f t="shared" si="5"/>
      </c>
      <c r="L57">
        <f t="shared" si="6"/>
      </c>
      <c r="M57">
        <f t="shared" si="7"/>
      </c>
    </row>
    <row r="58" spans="10:13" ht="12.75">
      <c r="J58">
        <f t="shared" si="4"/>
      </c>
      <c r="K58">
        <f t="shared" si="5"/>
      </c>
      <c r="L58">
        <f t="shared" si="6"/>
      </c>
      <c r="M58">
        <f t="shared" si="7"/>
      </c>
    </row>
    <row r="59" spans="10:13" ht="12.75">
      <c r="J59">
        <f t="shared" si="4"/>
      </c>
      <c r="K59">
        <f t="shared" si="5"/>
      </c>
      <c r="L59">
        <f t="shared" si="6"/>
      </c>
      <c r="M59">
        <f t="shared" si="7"/>
      </c>
    </row>
    <row r="60" spans="10:13" ht="12.75">
      <c r="J60">
        <f t="shared" si="4"/>
      </c>
      <c r="K60">
        <f t="shared" si="5"/>
      </c>
      <c r="L60">
        <f t="shared" si="6"/>
      </c>
      <c r="M60">
        <f t="shared" si="7"/>
      </c>
    </row>
    <row r="61" spans="10:13" ht="12.75">
      <c r="J61">
        <f t="shared" si="4"/>
      </c>
      <c r="K61">
        <f t="shared" si="5"/>
      </c>
      <c r="L61">
        <f t="shared" si="6"/>
      </c>
      <c r="M61">
        <f t="shared" si="7"/>
      </c>
    </row>
    <row r="62" spans="10:13" ht="12.75">
      <c r="J62">
        <f t="shared" si="4"/>
      </c>
      <c r="K62">
        <f t="shared" si="5"/>
      </c>
      <c r="L62">
        <f t="shared" si="6"/>
      </c>
      <c r="M62">
        <f t="shared" si="7"/>
      </c>
    </row>
    <row r="63" spans="10:13" ht="12.75">
      <c r="J63">
        <f t="shared" si="4"/>
      </c>
      <c r="K63">
        <f t="shared" si="5"/>
      </c>
      <c r="L63">
        <f t="shared" si="6"/>
      </c>
      <c r="M63">
        <f t="shared" si="7"/>
      </c>
    </row>
    <row r="64" spans="10:13" ht="12.75">
      <c r="J64">
        <f t="shared" si="4"/>
      </c>
      <c r="K64">
        <f t="shared" si="5"/>
      </c>
      <c r="L64">
        <f t="shared" si="6"/>
      </c>
      <c r="M64">
        <f t="shared" si="7"/>
      </c>
    </row>
    <row r="65" spans="10:13" ht="12.75">
      <c r="J65">
        <f t="shared" si="4"/>
      </c>
      <c r="K65">
        <f t="shared" si="5"/>
      </c>
      <c r="L65">
        <f t="shared" si="6"/>
      </c>
      <c r="M65">
        <f t="shared" si="7"/>
      </c>
    </row>
    <row r="66" spans="10:13" ht="12.75">
      <c r="J66">
        <f t="shared" si="4"/>
      </c>
      <c r="K66">
        <f t="shared" si="5"/>
      </c>
      <c r="L66">
        <f t="shared" si="6"/>
      </c>
      <c r="M66">
        <f t="shared" si="7"/>
      </c>
    </row>
    <row r="67" spans="10:13" ht="12.75">
      <c r="J67">
        <f t="shared" si="4"/>
      </c>
      <c r="K67">
        <f t="shared" si="5"/>
      </c>
      <c r="L67">
        <f t="shared" si="6"/>
      </c>
      <c r="M67">
        <f t="shared" si="7"/>
      </c>
    </row>
    <row r="68" spans="10:13" ht="12.75">
      <c r="J68">
        <f t="shared" si="4"/>
      </c>
      <c r="K68">
        <f t="shared" si="5"/>
      </c>
      <c r="L68">
        <f t="shared" si="6"/>
      </c>
      <c r="M68">
        <f t="shared" si="7"/>
      </c>
    </row>
    <row r="69" spans="10:13" ht="12.75">
      <c r="J69">
        <f t="shared" si="4"/>
      </c>
      <c r="K69">
        <f t="shared" si="5"/>
      </c>
      <c r="L69">
        <f t="shared" si="6"/>
      </c>
      <c r="M69">
        <f t="shared" si="7"/>
      </c>
    </row>
    <row r="70" spans="10:13" ht="12.75">
      <c r="J70">
        <f t="shared" si="4"/>
      </c>
      <c r="K70">
        <f t="shared" si="5"/>
      </c>
      <c r="L70">
        <f t="shared" si="6"/>
      </c>
      <c r="M70">
        <f t="shared" si="7"/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oglio2">
    <tabColor indexed="13"/>
  </sheetPr>
  <dimension ref="B1:D63"/>
  <sheetViews>
    <sheetView zoomScale="90" zoomScaleNormal="90" zoomScalePageLayoutView="0" workbookViewId="0" topLeftCell="A1">
      <selection activeCell="A1" sqref="A1"/>
    </sheetView>
  </sheetViews>
  <sheetFormatPr defaultColWidth="11.421875" defaultRowHeight="12.75"/>
  <cols>
    <col min="1" max="1" width="5.28125" style="62" customWidth="1"/>
    <col min="2" max="2" width="38.421875" style="100" customWidth="1"/>
    <col min="3" max="3" width="49.28125" style="62" bestFit="1" customWidth="1"/>
    <col min="4" max="4" width="51.8515625" style="100" bestFit="1" customWidth="1"/>
    <col min="5" max="5" width="10.8515625" style="62" customWidth="1"/>
    <col min="6" max="16384" width="11.421875" style="62" customWidth="1"/>
  </cols>
  <sheetData>
    <row r="1" spans="2:4" ht="15">
      <c r="B1" s="99"/>
      <c r="C1" s="99"/>
      <c r="D1" s="99"/>
    </row>
    <row r="2" spans="2:4" ht="15">
      <c r="B2" s="99"/>
      <c r="C2" s="99"/>
      <c r="D2" s="99"/>
    </row>
    <row r="3" spans="2:4" ht="15">
      <c r="B3" s="99"/>
      <c r="C3" s="99"/>
      <c r="D3" s="99"/>
    </row>
    <row r="4" spans="2:4" ht="15">
      <c r="B4" s="99"/>
      <c r="C4" s="99"/>
      <c r="D4" s="99"/>
    </row>
    <row r="5" spans="2:4" ht="15">
      <c r="B5" s="99"/>
      <c r="C5" s="99"/>
      <c r="D5" s="99"/>
    </row>
    <row r="6" spans="2:4" ht="15">
      <c r="B6" s="99"/>
      <c r="C6" s="99"/>
      <c r="D6" s="99"/>
    </row>
    <row r="7" spans="2:4" ht="15">
      <c r="B7" s="99"/>
      <c r="C7" s="99"/>
      <c r="D7" s="99"/>
    </row>
    <row r="8" spans="2:4" ht="15">
      <c r="B8" s="99"/>
      <c r="C8" s="99"/>
      <c r="D8" s="99"/>
    </row>
    <row r="9" spans="2:4" ht="15">
      <c r="B9" s="99"/>
      <c r="C9" s="99"/>
      <c r="D9" s="99"/>
    </row>
    <row r="10" spans="2:4" ht="15">
      <c r="B10" s="99"/>
      <c r="C10" s="99"/>
      <c r="D10" s="99"/>
    </row>
    <row r="11" spans="2:4" ht="15">
      <c r="B11" s="99"/>
      <c r="C11" s="99"/>
      <c r="D11" s="99"/>
    </row>
    <row r="12" spans="2:4" ht="15">
      <c r="B12" s="99"/>
      <c r="C12" s="99"/>
      <c r="D12" s="99"/>
    </row>
    <row r="13" spans="2:4" ht="15">
      <c r="B13" s="99"/>
      <c r="C13" s="99"/>
      <c r="D13" s="99"/>
    </row>
    <row r="14" spans="2:4" ht="15">
      <c r="B14" s="99"/>
      <c r="C14" s="99"/>
      <c r="D14" s="99"/>
    </row>
    <row r="15" spans="2:4" ht="15">
      <c r="B15" s="99"/>
      <c r="C15" s="99"/>
      <c r="D15" s="99"/>
    </row>
    <row r="16" spans="2:4" ht="15">
      <c r="B16" s="99"/>
      <c r="C16" s="99"/>
      <c r="D16" s="99"/>
    </row>
    <row r="17" spans="2:4" ht="15">
      <c r="B17" s="99"/>
      <c r="C17" s="99"/>
      <c r="D17" s="99"/>
    </row>
    <row r="18" spans="2:4" ht="15">
      <c r="B18" s="99"/>
      <c r="C18" s="99"/>
      <c r="D18" s="99"/>
    </row>
    <row r="19" spans="2:4" ht="15">
      <c r="B19" s="99"/>
      <c r="C19" s="99"/>
      <c r="D19" s="99"/>
    </row>
    <row r="20" spans="2:4" ht="15">
      <c r="B20" s="99"/>
      <c r="C20" s="99"/>
      <c r="D20" s="99"/>
    </row>
    <row r="21" spans="2:4" ht="15">
      <c r="B21" s="99"/>
      <c r="C21" s="99"/>
      <c r="D21" s="99"/>
    </row>
    <row r="22" spans="2:4" ht="15">
      <c r="B22" s="99"/>
      <c r="C22" s="99"/>
      <c r="D22" s="99"/>
    </row>
    <row r="23" spans="2:4" ht="15">
      <c r="B23" s="99"/>
      <c r="C23" s="99"/>
      <c r="D23" s="99"/>
    </row>
    <row r="24" spans="2:4" ht="15">
      <c r="B24" s="99"/>
      <c r="C24" s="99"/>
      <c r="D24" s="99"/>
    </row>
    <row r="25" spans="2:4" ht="15">
      <c r="B25" s="99"/>
      <c r="C25" s="99"/>
      <c r="D25" s="99"/>
    </row>
    <row r="26" spans="2:4" ht="15">
      <c r="B26" s="99"/>
      <c r="C26" s="99"/>
      <c r="D26" s="99"/>
    </row>
    <row r="27" spans="2:4" ht="15">
      <c r="B27" s="99"/>
      <c r="C27" s="99"/>
      <c r="D27" s="99"/>
    </row>
    <row r="28" spans="2:4" ht="15">
      <c r="B28" s="99"/>
      <c r="C28" s="99"/>
      <c r="D28" s="99"/>
    </row>
    <row r="29" spans="2:4" ht="15">
      <c r="B29" s="99"/>
      <c r="C29" s="99"/>
      <c r="D29" s="99"/>
    </row>
    <row r="30" spans="2:4" ht="15">
      <c r="B30" s="99"/>
      <c r="C30" s="99"/>
      <c r="D30" s="99"/>
    </row>
    <row r="31" spans="2:4" ht="15">
      <c r="B31" s="99"/>
      <c r="C31" s="99"/>
      <c r="D31" s="99"/>
    </row>
    <row r="32" spans="2:4" ht="15">
      <c r="B32" s="99"/>
      <c r="C32" s="99"/>
      <c r="D32" s="99"/>
    </row>
    <row r="33" spans="2:4" ht="15">
      <c r="B33" s="99"/>
      <c r="C33" s="99"/>
      <c r="D33" s="99"/>
    </row>
    <row r="34" spans="2:4" ht="15">
      <c r="B34" s="99"/>
      <c r="C34" s="99"/>
      <c r="D34" s="99"/>
    </row>
    <row r="35" spans="2:4" ht="15">
      <c r="B35" s="99"/>
      <c r="C35" s="99"/>
      <c r="D35" s="99"/>
    </row>
    <row r="36" spans="2:4" ht="15">
      <c r="B36" s="99"/>
      <c r="C36" s="99"/>
      <c r="D36" s="99"/>
    </row>
    <row r="37" spans="2:4" ht="15">
      <c r="B37" s="99"/>
      <c r="C37" s="99"/>
      <c r="D37" s="99"/>
    </row>
    <row r="38" spans="2:4" ht="15">
      <c r="B38" s="99"/>
      <c r="C38" s="99"/>
      <c r="D38" s="99"/>
    </row>
    <row r="39" spans="2:4" ht="15">
      <c r="B39" s="99"/>
      <c r="C39" s="99"/>
      <c r="D39" s="99"/>
    </row>
    <row r="40" spans="2:4" ht="15">
      <c r="B40" s="99"/>
      <c r="C40" s="99"/>
      <c r="D40" s="99"/>
    </row>
    <row r="41" spans="2:4" ht="15">
      <c r="B41" s="99"/>
      <c r="C41" s="99"/>
      <c r="D41" s="99"/>
    </row>
    <row r="42" spans="2:4" ht="15">
      <c r="B42" s="99"/>
      <c r="C42" s="99"/>
      <c r="D42" s="99"/>
    </row>
    <row r="43" spans="2:4" ht="15">
      <c r="B43" s="99"/>
      <c r="C43" s="99"/>
      <c r="D43" s="99"/>
    </row>
    <row r="44" spans="2:4" ht="15">
      <c r="B44" s="99"/>
      <c r="C44" s="99"/>
      <c r="D44" s="99"/>
    </row>
    <row r="45" spans="2:4" ht="15">
      <c r="B45" s="99"/>
      <c r="C45" s="99"/>
      <c r="D45" s="99"/>
    </row>
    <row r="46" spans="2:4" ht="15">
      <c r="B46" s="99"/>
      <c r="C46" s="99"/>
      <c r="D46" s="99"/>
    </row>
    <row r="47" spans="2:4" ht="15">
      <c r="B47" s="99"/>
      <c r="C47" s="99"/>
      <c r="D47" s="99"/>
    </row>
    <row r="48" spans="2:4" ht="15">
      <c r="B48" s="99"/>
      <c r="C48" s="99"/>
      <c r="D48" s="99"/>
    </row>
    <row r="49" spans="2:4" ht="15">
      <c r="B49" s="99"/>
      <c r="C49" s="99"/>
      <c r="D49" s="99"/>
    </row>
    <row r="50" spans="2:4" ht="15">
      <c r="B50" s="99"/>
      <c r="C50" s="99"/>
      <c r="D50" s="99"/>
    </row>
    <row r="51" spans="2:4" ht="15">
      <c r="B51" s="99"/>
      <c r="C51" s="99"/>
      <c r="D51" s="99"/>
    </row>
    <row r="52" spans="2:4" ht="15">
      <c r="B52" s="99"/>
      <c r="C52" s="99"/>
      <c r="D52" s="99"/>
    </row>
    <row r="53" spans="2:4" ht="15">
      <c r="B53" s="99"/>
      <c r="C53" s="99"/>
      <c r="D53" s="99"/>
    </row>
    <row r="54" spans="2:4" ht="15">
      <c r="B54" s="99"/>
      <c r="C54" s="99"/>
      <c r="D54" s="99"/>
    </row>
    <row r="55" spans="2:4" ht="15">
      <c r="B55" s="99"/>
      <c r="C55" s="99"/>
      <c r="D55" s="99"/>
    </row>
    <row r="56" spans="2:4" ht="15">
      <c r="B56" s="99"/>
      <c r="C56" s="99"/>
      <c r="D56" s="99"/>
    </row>
    <row r="57" spans="2:4" ht="15">
      <c r="B57" s="99"/>
      <c r="C57" s="99"/>
      <c r="D57" s="99"/>
    </row>
    <row r="58" spans="2:4" ht="15">
      <c r="B58" s="99"/>
      <c r="C58" s="99"/>
      <c r="D58" s="99"/>
    </row>
    <row r="59" spans="2:4" ht="15">
      <c r="B59" s="99"/>
      <c r="C59" s="99"/>
      <c r="D59" s="99"/>
    </row>
    <row r="60" spans="2:4" ht="15">
      <c r="B60" s="99"/>
      <c r="C60" s="68"/>
      <c r="D60" s="99"/>
    </row>
    <row r="61" spans="2:4" ht="15">
      <c r="B61" s="99"/>
      <c r="C61" s="68"/>
      <c r="D61" s="99"/>
    </row>
    <row r="62" spans="2:4" ht="15">
      <c r="B62" s="99"/>
      <c r="C62" s="68"/>
      <c r="D62" s="99"/>
    </row>
    <row r="63" spans="2:4" ht="15">
      <c r="B63" s="99"/>
      <c r="C63" s="68"/>
      <c r="D63" s="99"/>
    </row>
  </sheetData>
  <sheetProtection/>
  <printOptions/>
  <pageMargins left="0.7874015748031497" right="0.7874015748031497" top="1.7716535433070868" bottom="0.984251968503937" header="0.31496062992125984" footer="0.5118110236220472"/>
  <pageSetup horizontalDpi="600" verticalDpi="600" orientation="portrait" paperSize="9" r:id="rId2"/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oglio1">
    <tabColor indexed="10"/>
  </sheetPr>
  <dimension ref="A1:H32"/>
  <sheetViews>
    <sheetView defaultGridColor="0" zoomScalePageLayoutView="0" colorId="12" workbookViewId="0" topLeftCell="A1">
      <selection activeCell="B1" sqref="B1"/>
    </sheetView>
  </sheetViews>
  <sheetFormatPr defaultColWidth="11.421875" defaultRowHeight="12.75"/>
  <cols>
    <col min="1" max="16384" width="11.421875" style="62" customWidth="1"/>
  </cols>
  <sheetData>
    <row r="1" spans="1:8" ht="15">
      <c r="A1" s="64"/>
      <c r="B1" s="64">
        <f>COUNTA(A1:A70)</f>
        <v>0</v>
      </c>
      <c r="C1" s="64"/>
      <c r="D1" s="64"/>
      <c r="E1" s="64"/>
      <c r="F1" s="64"/>
      <c r="G1" s="64"/>
      <c r="H1" s="64"/>
    </row>
    <row r="2" spans="1:8" ht="15">
      <c r="A2" s="64"/>
      <c r="B2" s="64"/>
      <c r="C2" s="64"/>
      <c r="D2" s="64"/>
      <c r="E2" s="64"/>
      <c r="F2" s="64"/>
      <c r="G2" s="64"/>
      <c r="H2" s="64"/>
    </row>
    <row r="3" spans="1:8" ht="15">
      <c r="A3" s="64"/>
      <c r="B3" s="65"/>
      <c r="C3" s="64"/>
      <c r="D3" s="64"/>
      <c r="E3" s="64"/>
      <c r="F3" s="64"/>
      <c r="G3" s="64"/>
      <c r="H3" s="64"/>
    </row>
    <row r="4" spans="1:8" ht="15">
      <c r="A4" s="64"/>
      <c r="B4" s="64"/>
      <c r="C4" s="64"/>
      <c r="D4" s="64"/>
      <c r="E4" s="64"/>
      <c r="F4" s="64"/>
      <c r="G4" s="64"/>
      <c r="H4" s="64"/>
    </row>
    <row r="5" spans="1:8" ht="15">
      <c r="A5" s="64"/>
      <c r="B5" s="64"/>
      <c r="C5" s="64"/>
      <c r="D5" s="64"/>
      <c r="E5" s="64"/>
      <c r="F5" s="64"/>
      <c r="G5" s="64"/>
      <c r="H5" s="64"/>
    </row>
    <row r="6" spans="1:8" ht="15">
      <c r="A6" s="64"/>
      <c r="B6" s="64"/>
      <c r="C6" s="64"/>
      <c r="D6" s="64"/>
      <c r="E6" s="64"/>
      <c r="F6" s="64"/>
      <c r="G6" s="64"/>
      <c r="H6" s="64"/>
    </row>
    <row r="7" spans="1:8" ht="15">
      <c r="A7" s="64"/>
      <c r="B7" s="64"/>
      <c r="C7" s="64"/>
      <c r="D7" s="64"/>
      <c r="E7" s="64"/>
      <c r="F7" s="64"/>
      <c r="G7" s="64"/>
      <c r="H7" s="64"/>
    </row>
    <row r="8" spans="1:8" ht="15">
      <c r="A8" s="64"/>
      <c r="B8" s="64"/>
      <c r="C8" s="64"/>
      <c r="D8" s="64"/>
      <c r="E8" s="64"/>
      <c r="F8" s="64"/>
      <c r="G8" s="64"/>
      <c r="H8" s="64"/>
    </row>
    <row r="9" spans="1:8" ht="15">
      <c r="A9" s="64"/>
      <c r="B9" s="64"/>
      <c r="C9" s="64"/>
      <c r="D9" s="64"/>
      <c r="E9" s="64"/>
      <c r="F9" s="64"/>
      <c r="G9" s="64"/>
      <c r="H9" s="64"/>
    </row>
    <row r="10" spans="1:8" ht="15">
      <c r="A10" s="64"/>
      <c r="B10" s="64"/>
      <c r="C10" s="64"/>
      <c r="D10" s="64"/>
      <c r="E10" s="64"/>
      <c r="F10" s="64"/>
      <c r="G10" s="64"/>
      <c r="H10" s="64"/>
    </row>
    <row r="11" spans="1:8" ht="15">
      <c r="A11" s="64"/>
      <c r="B11" s="64"/>
      <c r="C11" s="64"/>
      <c r="D11" s="64"/>
      <c r="E11" s="64"/>
      <c r="F11" s="64"/>
      <c r="G11" s="64"/>
      <c r="H11" s="64"/>
    </row>
    <row r="12" spans="1:8" ht="15">
      <c r="A12" s="64"/>
      <c r="B12" s="64"/>
      <c r="C12" s="64"/>
      <c r="D12" s="64"/>
      <c r="E12" s="64"/>
      <c r="F12" s="64"/>
      <c r="G12" s="64"/>
      <c r="H12" s="64"/>
    </row>
    <row r="13" spans="1:8" ht="15">
      <c r="A13" s="64"/>
      <c r="B13" s="64"/>
      <c r="C13" s="64"/>
      <c r="D13" s="64"/>
      <c r="E13" s="64"/>
      <c r="F13" s="64"/>
      <c r="G13" s="64"/>
      <c r="H13" s="64"/>
    </row>
    <row r="14" spans="1:8" ht="15">
      <c r="A14" s="64"/>
      <c r="B14" s="64"/>
      <c r="C14" s="64"/>
      <c r="D14" s="64"/>
      <c r="E14" s="64"/>
      <c r="F14" s="64"/>
      <c r="G14" s="64"/>
      <c r="H14" s="64"/>
    </row>
    <row r="15" spans="1:8" ht="15">
      <c r="A15" s="64"/>
      <c r="B15" s="64"/>
      <c r="C15" s="64"/>
      <c r="D15" s="64"/>
      <c r="E15" s="64"/>
      <c r="F15" s="64"/>
      <c r="G15" s="64"/>
      <c r="H15" s="64"/>
    </row>
    <row r="16" spans="1:8" ht="15">
      <c r="A16" s="64"/>
      <c r="B16" s="64"/>
      <c r="C16" s="64"/>
      <c r="D16" s="64"/>
      <c r="E16" s="64"/>
      <c r="F16" s="64"/>
      <c r="G16" s="64"/>
      <c r="H16" s="64"/>
    </row>
    <row r="17" spans="1:8" ht="15">
      <c r="A17" s="64"/>
      <c r="B17" s="64"/>
      <c r="C17" s="64"/>
      <c r="D17" s="64"/>
      <c r="E17" s="64"/>
      <c r="F17" s="64"/>
      <c r="G17" s="64"/>
      <c r="H17" s="64"/>
    </row>
    <row r="18" spans="1:8" ht="15">
      <c r="A18" s="64"/>
      <c r="B18" s="64"/>
      <c r="C18" s="64"/>
      <c r="D18" s="64"/>
      <c r="E18" s="64"/>
      <c r="F18" s="64"/>
      <c r="G18" s="64"/>
      <c r="H18" s="64"/>
    </row>
    <row r="19" spans="1:8" ht="15">
      <c r="A19" s="64"/>
      <c r="B19" s="64"/>
      <c r="C19" s="64"/>
      <c r="D19" s="64"/>
      <c r="E19" s="64"/>
      <c r="F19" s="64"/>
      <c r="G19" s="64"/>
      <c r="H19" s="64"/>
    </row>
    <row r="20" spans="1:8" ht="15">
      <c r="A20" s="64"/>
      <c r="B20" s="64"/>
      <c r="C20" s="64"/>
      <c r="D20" s="64"/>
      <c r="E20" s="64"/>
      <c r="F20" s="64"/>
      <c r="G20" s="64"/>
      <c r="H20" s="64"/>
    </row>
    <row r="21" spans="1:8" ht="15">
      <c r="A21" s="64"/>
      <c r="B21" s="64"/>
      <c r="C21" s="64"/>
      <c r="D21" s="64"/>
      <c r="E21" s="64"/>
      <c r="F21" s="64"/>
      <c r="G21" s="64"/>
      <c r="H21" s="64"/>
    </row>
    <row r="22" spans="1:8" ht="15">
      <c r="A22" s="64"/>
      <c r="B22" s="64"/>
      <c r="C22" s="64"/>
      <c r="D22" s="64"/>
      <c r="E22" s="64"/>
      <c r="F22" s="64"/>
      <c r="G22" s="64"/>
      <c r="H22" s="64"/>
    </row>
    <row r="23" spans="1:8" ht="15">
      <c r="A23" s="64"/>
      <c r="B23" s="64"/>
      <c r="C23" s="64"/>
      <c r="D23" s="64"/>
      <c r="E23" s="64"/>
      <c r="F23" s="64"/>
      <c r="G23" s="64"/>
      <c r="H23" s="64"/>
    </row>
    <row r="24" spans="1:8" ht="15">
      <c r="A24" s="64"/>
      <c r="B24" s="64"/>
      <c r="C24" s="64"/>
      <c r="D24" s="64"/>
      <c r="E24" s="64"/>
      <c r="F24" s="64"/>
      <c r="G24" s="64"/>
      <c r="H24" s="64"/>
    </row>
    <row r="25" spans="1:8" ht="15">
      <c r="A25" s="64"/>
      <c r="B25" s="64"/>
      <c r="C25" s="64"/>
      <c r="D25" s="64"/>
      <c r="E25" s="64"/>
      <c r="F25" s="64"/>
      <c r="G25" s="64"/>
      <c r="H25" s="64"/>
    </row>
    <row r="26" spans="1:8" ht="15">
      <c r="A26" s="64"/>
      <c r="B26" s="64"/>
      <c r="C26" s="64"/>
      <c r="D26" s="64"/>
      <c r="E26" s="64"/>
      <c r="F26" s="64"/>
      <c r="G26" s="64"/>
      <c r="H26" s="64"/>
    </row>
    <row r="27" spans="1:8" ht="15">
      <c r="A27" s="64"/>
      <c r="B27" s="64"/>
      <c r="C27" s="64"/>
      <c r="D27" s="64"/>
      <c r="E27" s="64"/>
      <c r="F27" s="64"/>
      <c r="G27" s="64"/>
      <c r="H27" s="64"/>
    </row>
    <row r="28" spans="1:8" ht="15">
      <c r="A28" s="64"/>
      <c r="B28" s="64"/>
      <c r="C28" s="64"/>
      <c r="D28" s="64"/>
      <c r="E28" s="64"/>
      <c r="F28" s="64"/>
      <c r="G28" s="64"/>
      <c r="H28" s="64"/>
    </row>
    <row r="29" spans="1:8" ht="15">
      <c r="A29" s="64"/>
      <c r="B29" s="64"/>
      <c r="C29" s="64"/>
      <c r="D29" s="64"/>
      <c r="E29" s="64"/>
      <c r="F29" s="64"/>
      <c r="G29" s="64"/>
      <c r="H29" s="64"/>
    </row>
    <row r="30" spans="1:8" ht="15">
      <c r="A30" s="64"/>
      <c r="B30" s="64"/>
      <c r="C30" s="64"/>
      <c r="D30" s="64"/>
      <c r="E30" s="64"/>
      <c r="F30" s="64"/>
      <c r="G30" s="64"/>
      <c r="H30" s="64"/>
    </row>
    <row r="31" spans="1:8" ht="15">
      <c r="A31" s="64"/>
      <c r="B31" s="64"/>
      <c r="C31" s="64"/>
      <c r="D31" s="64"/>
      <c r="E31" s="64"/>
      <c r="F31" s="64"/>
      <c r="G31" s="64"/>
      <c r="H31" s="64"/>
    </row>
    <row r="32" spans="1:8" ht="15">
      <c r="A32" s="64"/>
      <c r="B32" s="64"/>
      <c r="C32" s="64"/>
      <c r="D32" s="64"/>
      <c r="E32" s="64"/>
      <c r="F32" s="64"/>
      <c r="G32" s="64"/>
      <c r="H32" s="64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Foglio3">
    <tabColor indexed="11"/>
  </sheetPr>
  <dimension ref="A1:E84"/>
  <sheetViews>
    <sheetView zoomScale="80" zoomScaleNormal="80" zoomScalePageLayoutView="0" workbookViewId="0" topLeftCell="A2">
      <selection activeCell="B24" sqref="B24"/>
    </sheetView>
  </sheetViews>
  <sheetFormatPr defaultColWidth="11.421875" defaultRowHeight="12.75"/>
  <cols>
    <col min="1" max="1" width="5.421875" style="62" customWidth="1"/>
    <col min="2" max="2" width="31.57421875" style="62" bestFit="1" customWidth="1"/>
    <col min="3" max="3" width="8.140625" style="63" bestFit="1" customWidth="1"/>
    <col min="4" max="4" width="47.28125" style="62" bestFit="1" customWidth="1"/>
    <col min="5" max="5" width="10.57421875" style="62" customWidth="1"/>
    <col min="6" max="16384" width="11.421875" style="62" customWidth="1"/>
  </cols>
  <sheetData>
    <row r="1" spans="1:5" ht="32.25" customHeight="1" hidden="1">
      <c r="A1" s="106" t="s">
        <v>56</v>
      </c>
      <c r="B1" s="107"/>
      <c r="C1" s="107"/>
      <c r="D1" s="108"/>
      <c r="E1" s="61"/>
    </row>
    <row r="2" spans="1:4" ht="19.5" customHeight="1">
      <c r="A2" s="105" t="s">
        <v>52</v>
      </c>
      <c r="B2" s="105"/>
      <c r="C2" s="105"/>
      <c r="D2" s="67" t="s">
        <v>53</v>
      </c>
    </row>
    <row r="3" spans="1:4" ht="19.5" customHeight="1">
      <c r="A3" s="109" t="s">
        <v>55</v>
      </c>
      <c r="B3" s="109"/>
      <c r="C3" s="109"/>
      <c r="D3" s="77" t="s">
        <v>54</v>
      </c>
    </row>
    <row r="4" spans="1:4" ht="15" customHeight="1">
      <c r="A4" s="96" t="str">
        <f>IF(Elenco!A1=""," ",Elenco!A1)</f>
        <v> </v>
      </c>
      <c r="B4" s="97" t="str">
        <f>IF(Elenco!B1=""," ",Elenco!B1)</f>
        <v> </v>
      </c>
      <c r="C4" s="96" t="str">
        <f>IF(Elenco!C1=""," ",Elenco!C1)</f>
        <v> </v>
      </c>
      <c r="D4" s="97" t="str">
        <f>IF(Elenco!D1=""," ",Elenco!D1)</f>
        <v> </v>
      </c>
    </row>
    <row r="5" spans="1:4" ht="15" customHeight="1">
      <c r="A5" s="96" t="str">
        <f>IF(Elenco!A2=""," ",Elenco!A2)</f>
        <v> </v>
      </c>
      <c r="B5" s="97" t="str">
        <f>IF(Elenco!B2=""," ",Elenco!B2)</f>
        <v> </v>
      </c>
      <c r="C5" s="96" t="str">
        <f>IF(Elenco!C2=""," ",Elenco!C2)</f>
        <v> </v>
      </c>
      <c r="D5" s="97" t="str">
        <f>IF(Elenco!D2=""," ",Elenco!D2)</f>
        <v> </v>
      </c>
    </row>
    <row r="6" spans="1:4" ht="15" customHeight="1">
      <c r="A6" s="96" t="str">
        <f>IF(Elenco!A3=""," ",Elenco!A3)</f>
        <v> </v>
      </c>
      <c r="B6" s="97" t="str">
        <f>IF(Elenco!B3=""," ",Elenco!B3)</f>
        <v> </v>
      </c>
      <c r="C6" s="96" t="str">
        <f>IF(Elenco!C3=""," ",Elenco!C3)</f>
        <v> </v>
      </c>
      <c r="D6" s="97" t="str">
        <f>IF(Elenco!D3=""," ",Elenco!D3)</f>
        <v> </v>
      </c>
    </row>
    <row r="7" spans="1:4" ht="15" customHeight="1">
      <c r="A7" s="96" t="str">
        <f>IF(Elenco!A4=""," ",Elenco!A4)</f>
        <v> </v>
      </c>
      <c r="B7" s="97" t="str">
        <f>IF(Elenco!B4=""," ",Elenco!B4)</f>
        <v> </v>
      </c>
      <c r="C7" s="96" t="str">
        <f>IF(Elenco!C4=""," ",Elenco!C4)</f>
        <v> </v>
      </c>
      <c r="D7" s="97" t="str">
        <f>IF(Elenco!D4=""," ",Elenco!D4)</f>
        <v> </v>
      </c>
    </row>
    <row r="8" spans="1:4" ht="15" customHeight="1">
      <c r="A8" s="96" t="str">
        <f>IF(Elenco!A5=""," ",Elenco!A5)</f>
        <v> </v>
      </c>
      <c r="B8" s="97" t="str">
        <f>IF(Elenco!B5=""," ",Elenco!B5)</f>
        <v> </v>
      </c>
      <c r="C8" s="96" t="str">
        <f>IF(Elenco!C5=""," ",Elenco!C5)</f>
        <v> </v>
      </c>
      <c r="D8" s="97" t="str">
        <f>IF(Elenco!D5=""," ",Elenco!D5)</f>
        <v> </v>
      </c>
    </row>
    <row r="9" spans="1:4" ht="15" customHeight="1">
      <c r="A9" s="96" t="str">
        <f>IF(Elenco!A6=""," ",Elenco!A6)</f>
        <v> </v>
      </c>
      <c r="B9" s="97" t="str">
        <f>IF(Elenco!B6=""," ",Elenco!B6)</f>
        <v> </v>
      </c>
      <c r="C9" s="96" t="str">
        <f>IF(Elenco!C6=""," ",Elenco!C6)</f>
        <v> </v>
      </c>
      <c r="D9" s="97" t="str">
        <f>IF(Elenco!D6=""," ",Elenco!D6)</f>
        <v> </v>
      </c>
    </row>
    <row r="10" spans="1:4" ht="15" customHeight="1">
      <c r="A10" s="96" t="str">
        <f>IF(Elenco!A7=""," ",Elenco!A7)</f>
        <v> </v>
      </c>
      <c r="B10" s="97" t="str">
        <f>IF(Elenco!B7=""," ",Elenco!B7)</f>
        <v> </v>
      </c>
      <c r="C10" s="96" t="str">
        <f>IF(Elenco!C7=""," ",Elenco!C7)</f>
        <v> </v>
      </c>
      <c r="D10" s="97" t="str">
        <f>IF(Elenco!D7=""," ",Elenco!D7)</f>
        <v> </v>
      </c>
    </row>
    <row r="11" spans="1:4" ht="15" customHeight="1">
      <c r="A11" s="96" t="str">
        <f>IF(Elenco!A8=""," ",Elenco!A8)</f>
        <v> </v>
      </c>
      <c r="B11" s="97" t="str">
        <f>IF(Elenco!B8=""," ",Elenco!B8)</f>
        <v> </v>
      </c>
      <c r="C11" s="96" t="str">
        <f>IF(Elenco!C8=""," ",Elenco!C8)</f>
        <v> </v>
      </c>
      <c r="D11" s="97" t="str">
        <f>IF(Elenco!D8=""," ",Elenco!D8)</f>
        <v> </v>
      </c>
    </row>
    <row r="12" spans="1:4" ht="15" customHeight="1">
      <c r="A12" s="96" t="str">
        <f>IF(Elenco!A9=""," ",Elenco!A9)</f>
        <v> </v>
      </c>
      <c r="B12" s="97" t="str">
        <f>IF(Elenco!B9=""," ",Elenco!B9)</f>
        <v> </v>
      </c>
      <c r="C12" s="96" t="str">
        <f>IF(Elenco!C9=""," ",Elenco!C9)</f>
        <v> </v>
      </c>
      <c r="D12" s="97" t="str">
        <f>IF(Elenco!D9=""," ",Elenco!D9)</f>
        <v> </v>
      </c>
    </row>
    <row r="13" spans="1:4" ht="15" customHeight="1">
      <c r="A13" s="96" t="str">
        <f>IF(Elenco!A10=""," ",Elenco!A10)</f>
        <v> </v>
      </c>
      <c r="B13" s="97" t="str">
        <f>IF(Elenco!B10=""," ",Elenco!B10)</f>
        <v> </v>
      </c>
      <c r="C13" s="96" t="str">
        <f>IF(Elenco!C10=""," ",Elenco!C10)</f>
        <v> </v>
      </c>
      <c r="D13" s="97" t="str">
        <f>IF(Elenco!D10=""," ",Elenco!D10)</f>
        <v> </v>
      </c>
    </row>
    <row r="14" spans="1:4" ht="15" customHeight="1">
      <c r="A14" s="96" t="str">
        <f>IF(Elenco!A11=""," ",Elenco!A11)</f>
        <v> </v>
      </c>
      <c r="B14" s="97" t="str">
        <f>IF(Elenco!B11=""," ",Elenco!B11)</f>
        <v> </v>
      </c>
      <c r="C14" s="96" t="str">
        <f>IF(Elenco!C11=""," ",Elenco!C11)</f>
        <v> </v>
      </c>
      <c r="D14" s="97" t="str">
        <f>IF(Elenco!D11=""," ",Elenco!D11)</f>
        <v> </v>
      </c>
    </row>
    <row r="15" spans="1:4" ht="15" customHeight="1">
      <c r="A15" s="96" t="str">
        <f>IF(Elenco!A12=""," ",Elenco!A12)</f>
        <v> </v>
      </c>
      <c r="B15" s="97" t="str">
        <f>IF(Elenco!B12=""," ",Elenco!B12)</f>
        <v> </v>
      </c>
      <c r="C15" s="96" t="str">
        <f>IF(Elenco!C12=""," ",Elenco!C12)</f>
        <v> </v>
      </c>
      <c r="D15" s="97" t="str">
        <f>IF(Elenco!D12=""," ",Elenco!D12)</f>
        <v> </v>
      </c>
    </row>
    <row r="16" spans="1:4" ht="15" customHeight="1">
      <c r="A16" s="96" t="str">
        <f>IF(Elenco!A13=""," ",Elenco!A13)</f>
        <v> </v>
      </c>
      <c r="B16" s="97" t="str">
        <f>IF(Elenco!B13=""," ",Elenco!B13)</f>
        <v> </v>
      </c>
      <c r="C16" s="96" t="str">
        <f>IF(Elenco!C13=""," ",Elenco!C13)</f>
        <v> </v>
      </c>
      <c r="D16" s="97" t="str">
        <f>IF(Elenco!D13=""," ",Elenco!D13)</f>
        <v> </v>
      </c>
    </row>
    <row r="17" spans="1:4" ht="15" customHeight="1">
      <c r="A17" s="96" t="str">
        <f>IF(Elenco!A14=""," ",Elenco!A14)</f>
        <v> </v>
      </c>
      <c r="B17" s="97" t="str">
        <f>IF(Elenco!B14=""," ",Elenco!B14)</f>
        <v> </v>
      </c>
      <c r="C17" s="96" t="str">
        <f>IF(Elenco!C14=""," ",Elenco!C14)</f>
        <v> </v>
      </c>
      <c r="D17" s="97" t="str">
        <f>IF(Elenco!D14=""," ",Elenco!D14)</f>
        <v> </v>
      </c>
    </row>
    <row r="18" spans="1:4" ht="15" customHeight="1">
      <c r="A18" s="96" t="str">
        <f>IF(Elenco!A15=""," ",Elenco!A15)</f>
        <v> </v>
      </c>
      <c r="B18" s="97" t="str">
        <f>IF(Elenco!B15=""," ",Elenco!B15)</f>
        <v> </v>
      </c>
      <c r="C18" s="96" t="str">
        <f>IF(Elenco!C15=""," ",Elenco!C15)</f>
        <v> </v>
      </c>
      <c r="D18" s="97" t="str">
        <f>IF(Elenco!D15=""," ",Elenco!D15)</f>
        <v> </v>
      </c>
    </row>
    <row r="19" spans="1:4" ht="15" customHeight="1">
      <c r="A19" s="96" t="str">
        <f>IF(Elenco!A16=""," ",Elenco!A16)</f>
        <v> </v>
      </c>
      <c r="B19" s="97" t="str">
        <f>IF(Elenco!B16=""," ",Elenco!B16)</f>
        <v> </v>
      </c>
      <c r="C19" s="96" t="str">
        <f>IF(Elenco!C16=""," ",Elenco!C16)</f>
        <v> </v>
      </c>
      <c r="D19" s="97" t="str">
        <f>IF(Elenco!D16=""," ",Elenco!D16)</f>
        <v> </v>
      </c>
    </row>
    <row r="20" spans="1:4" ht="15" customHeight="1">
      <c r="A20" s="96" t="str">
        <f>IF(Elenco!A17=""," ",Elenco!A17)</f>
        <v> </v>
      </c>
      <c r="B20" s="97" t="str">
        <f>IF(Elenco!B17=""," ",Elenco!B17)</f>
        <v> </v>
      </c>
      <c r="C20" s="96" t="str">
        <f>IF(Elenco!C17=""," ",Elenco!C17)</f>
        <v> </v>
      </c>
      <c r="D20" s="97" t="str">
        <f>IF(Elenco!D17=""," ",Elenco!D17)</f>
        <v> </v>
      </c>
    </row>
    <row r="21" spans="1:4" ht="15" customHeight="1">
      <c r="A21" s="96" t="str">
        <f>IF(Elenco!A18=""," ",Elenco!A18)</f>
        <v> </v>
      </c>
      <c r="B21" s="97" t="str">
        <f>IF(Elenco!B18=""," ",Elenco!B18)</f>
        <v> </v>
      </c>
      <c r="C21" s="96" t="str">
        <f>IF(Elenco!C18=""," ",Elenco!C18)</f>
        <v> </v>
      </c>
      <c r="D21" s="97" t="str">
        <f>IF(Elenco!D18=""," ",Elenco!D18)</f>
        <v> </v>
      </c>
    </row>
    <row r="22" spans="1:4" ht="15" customHeight="1">
      <c r="A22" s="96" t="str">
        <f>IF(Elenco!A19=""," ",Elenco!A19)</f>
        <v> </v>
      </c>
      <c r="B22" s="97" t="str">
        <f>IF(Elenco!B19=""," ",Elenco!B19)</f>
        <v> </v>
      </c>
      <c r="C22" s="96" t="str">
        <f>IF(Elenco!C19=""," ",Elenco!C19)</f>
        <v> </v>
      </c>
      <c r="D22" s="97" t="str">
        <f>IF(Elenco!D19=""," ",Elenco!D19)</f>
        <v> </v>
      </c>
    </row>
    <row r="23" spans="1:4" ht="15" customHeight="1">
      <c r="A23" s="96" t="str">
        <f>IF(Elenco!A20=""," ",Elenco!A20)</f>
        <v> </v>
      </c>
      <c r="B23" s="97" t="str">
        <f>IF(Elenco!B20=""," ",Elenco!B20)</f>
        <v> </v>
      </c>
      <c r="C23" s="96" t="str">
        <f>IF(Elenco!C20=""," ",Elenco!C20)</f>
        <v> </v>
      </c>
      <c r="D23" s="97" t="str">
        <f>IF(Elenco!D20=""," ",Elenco!D20)</f>
        <v> </v>
      </c>
    </row>
    <row r="24" spans="1:4" ht="15" customHeight="1">
      <c r="A24" s="96" t="str">
        <f>IF(Elenco!A21=""," ",Elenco!A21)</f>
        <v> </v>
      </c>
      <c r="B24" s="97" t="str">
        <f>IF(Elenco!B21=""," ",Elenco!B21)</f>
        <v> </v>
      </c>
      <c r="C24" s="96" t="str">
        <f>IF(Elenco!C21=""," ",Elenco!C21)</f>
        <v> </v>
      </c>
      <c r="D24" s="97" t="str">
        <f>IF(Elenco!D21=""," ",Elenco!D21)</f>
        <v> </v>
      </c>
    </row>
    <row r="25" spans="1:4" ht="15" customHeight="1">
      <c r="A25" s="96" t="str">
        <f>IF(Elenco!A22=""," ",Elenco!A22)</f>
        <v> </v>
      </c>
      <c r="B25" s="97" t="str">
        <f>IF(Elenco!B22=""," ",Elenco!B22)</f>
        <v> </v>
      </c>
      <c r="C25" s="96" t="str">
        <f>IF(Elenco!C22=""," ",Elenco!C22)</f>
        <v> </v>
      </c>
      <c r="D25" s="97" t="str">
        <f>IF(Elenco!D22=""," ",Elenco!D22)</f>
        <v> </v>
      </c>
    </row>
    <row r="26" spans="1:4" ht="15" customHeight="1">
      <c r="A26" s="96" t="str">
        <f>IF(Elenco!A23=""," ",Elenco!A23)</f>
        <v> </v>
      </c>
      <c r="B26" s="97" t="str">
        <f>IF(Elenco!B23=""," ",Elenco!B23)</f>
        <v> </v>
      </c>
      <c r="C26" s="96" t="str">
        <f>IF(Elenco!C23=""," ",Elenco!C23)</f>
        <v> </v>
      </c>
      <c r="D26" s="97" t="str">
        <f>IF(Elenco!D23=""," ",Elenco!D23)</f>
        <v> </v>
      </c>
    </row>
    <row r="27" spans="1:4" ht="15" customHeight="1">
      <c r="A27" s="96" t="str">
        <f>IF(Elenco!A24=""," ",Elenco!A24)</f>
        <v> </v>
      </c>
      <c r="B27" s="97" t="str">
        <f>IF(Elenco!B24=""," ",Elenco!B24)</f>
        <v> </v>
      </c>
      <c r="C27" s="96" t="str">
        <f>IF(Elenco!C24=""," ",Elenco!C24)</f>
        <v> </v>
      </c>
      <c r="D27" s="97" t="str">
        <f>IF(Elenco!D24=""," ",Elenco!D24)</f>
        <v> </v>
      </c>
    </row>
    <row r="28" spans="1:4" ht="15" customHeight="1">
      <c r="A28" s="96" t="str">
        <f>IF(Elenco!A25=""," ",Elenco!A25)</f>
        <v> </v>
      </c>
      <c r="B28" s="97" t="str">
        <f>IF(Elenco!B25=""," ",Elenco!B25)</f>
        <v> </v>
      </c>
      <c r="C28" s="96" t="str">
        <f>IF(Elenco!C25=""," ",Elenco!C25)</f>
        <v> </v>
      </c>
      <c r="D28" s="97" t="str">
        <f>IF(Elenco!D25=""," ",Elenco!D25)</f>
        <v> </v>
      </c>
    </row>
    <row r="29" spans="1:4" ht="15" customHeight="1">
      <c r="A29" s="96" t="str">
        <f>IF(Elenco!A26=""," ",Elenco!A26)</f>
        <v> </v>
      </c>
      <c r="B29" s="97" t="str">
        <f>IF(Elenco!B26=""," ",Elenco!B26)</f>
        <v> </v>
      </c>
      <c r="C29" s="96" t="str">
        <f>IF(Elenco!C26=""," ",Elenco!C26)</f>
        <v> </v>
      </c>
      <c r="D29" s="97" t="str">
        <f>IF(Elenco!D26=""," ",Elenco!D26)</f>
        <v> </v>
      </c>
    </row>
    <row r="30" spans="1:4" ht="15" customHeight="1">
      <c r="A30" s="96" t="str">
        <f>IF(Elenco!A27=""," ",Elenco!A27)</f>
        <v> </v>
      </c>
      <c r="B30" s="97" t="str">
        <f>IF(Elenco!B27=""," ",Elenco!B27)</f>
        <v> </v>
      </c>
      <c r="C30" s="96" t="str">
        <f>IF(Elenco!C27=""," ",Elenco!C27)</f>
        <v> </v>
      </c>
      <c r="D30" s="97" t="str">
        <f>IF(Elenco!D27=""," ",Elenco!D27)</f>
        <v> </v>
      </c>
    </row>
    <row r="31" spans="1:4" ht="15" customHeight="1">
      <c r="A31" s="96" t="str">
        <f>IF(Elenco!A28=""," ",Elenco!A28)</f>
        <v> </v>
      </c>
      <c r="B31" s="97" t="str">
        <f>IF(Elenco!B28=""," ",Elenco!B28)</f>
        <v> </v>
      </c>
      <c r="C31" s="96" t="str">
        <f>IF(Elenco!C28=""," ",Elenco!C28)</f>
        <v> </v>
      </c>
      <c r="D31" s="97" t="str">
        <f>IF(Elenco!D28=""," ",Elenco!D28)</f>
        <v> </v>
      </c>
    </row>
    <row r="32" spans="1:4" ht="15" customHeight="1">
      <c r="A32" s="96" t="str">
        <f>IF(Elenco!A29=""," ",Elenco!A29)</f>
        <v> </v>
      </c>
      <c r="B32" s="97" t="str">
        <f>IF(Elenco!B29=""," ",Elenco!B29)</f>
        <v> </v>
      </c>
      <c r="C32" s="96" t="str">
        <f>IF(Elenco!C29=""," ",Elenco!C29)</f>
        <v> </v>
      </c>
      <c r="D32" s="97" t="str">
        <f>IF(Elenco!D29=""," ",Elenco!D29)</f>
        <v> </v>
      </c>
    </row>
    <row r="33" spans="1:4" ht="15" customHeight="1">
      <c r="A33" s="96" t="str">
        <f>IF(Elenco!A30=""," ",Elenco!A30)</f>
        <v> </v>
      </c>
      <c r="B33" s="97" t="str">
        <f>IF(Elenco!B30=""," ",Elenco!B30)</f>
        <v> </v>
      </c>
      <c r="C33" s="96" t="str">
        <f>IF(Elenco!C30=""," ",Elenco!C30)</f>
        <v> </v>
      </c>
      <c r="D33" s="97" t="str">
        <f>IF(Elenco!D30=""," ",Elenco!D30)</f>
        <v> </v>
      </c>
    </row>
    <row r="34" spans="1:4" ht="15" customHeight="1">
      <c r="A34" s="96" t="str">
        <f>IF(Elenco!A31=""," ",Elenco!A31)</f>
        <v> </v>
      </c>
      <c r="B34" s="97" t="str">
        <f>IF(Elenco!B31=""," ",Elenco!B31)</f>
        <v> </v>
      </c>
      <c r="C34" s="96" t="str">
        <f>IF(Elenco!C31=""," ",Elenco!C31)</f>
        <v> </v>
      </c>
      <c r="D34" s="97" t="str">
        <f>IF(Elenco!D31=""," ",Elenco!D31)</f>
        <v> </v>
      </c>
    </row>
    <row r="35" spans="1:4" ht="15" customHeight="1">
      <c r="A35" s="96" t="str">
        <f>IF(Elenco!A32=""," ",Elenco!A32)</f>
        <v> </v>
      </c>
      <c r="B35" s="97" t="str">
        <f>IF(Elenco!B32=""," ",Elenco!B32)</f>
        <v> </v>
      </c>
      <c r="C35" s="96" t="str">
        <f>IF(Elenco!C32=""," ",Elenco!C32)</f>
        <v> </v>
      </c>
      <c r="D35" s="97" t="str">
        <f>IF(Elenco!D32=""," ",Elenco!D32)</f>
        <v> </v>
      </c>
    </row>
    <row r="36" spans="1:4" ht="15" customHeight="1">
      <c r="A36" s="96" t="str">
        <f>IF(Elenco!A33=""," ",Elenco!A33)</f>
        <v> </v>
      </c>
      <c r="B36" s="97" t="str">
        <f>IF(Elenco!B33=""," ",Elenco!B33)</f>
        <v> </v>
      </c>
      <c r="C36" s="96" t="str">
        <f>IF(Elenco!C33=""," ",Elenco!C33)</f>
        <v> </v>
      </c>
      <c r="D36" s="97" t="str">
        <f>IF(Elenco!D33=""," ",Elenco!D33)</f>
        <v> </v>
      </c>
    </row>
    <row r="37" spans="1:4" ht="15" customHeight="1">
      <c r="A37" s="96" t="str">
        <f>IF(Elenco!A34=""," ",Elenco!A34)</f>
        <v> </v>
      </c>
      <c r="B37" s="97" t="str">
        <f>IF(Elenco!B34=""," ",Elenco!B34)</f>
        <v> </v>
      </c>
      <c r="C37" s="96" t="str">
        <f>IF(Elenco!C34=""," ",Elenco!C34)</f>
        <v> </v>
      </c>
      <c r="D37" s="97" t="str">
        <f>IF(Elenco!D34=""," ",Elenco!D34)</f>
        <v> </v>
      </c>
    </row>
    <row r="38" spans="1:4" ht="15" customHeight="1">
      <c r="A38" s="96" t="str">
        <f>IF(Elenco!A35=""," ",Elenco!A35)</f>
        <v> </v>
      </c>
      <c r="B38" s="97" t="str">
        <f>IF(Elenco!B35=""," ",Elenco!B35)</f>
        <v> </v>
      </c>
      <c r="C38" s="96" t="str">
        <f>IF(Elenco!C35=""," ",Elenco!C35)</f>
        <v> </v>
      </c>
      <c r="D38" s="97" t="str">
        <f>IF(Elenco!D35=""," ",Elenco!D35)</f>
        <v> </v>
      </c>
    </row>
    <row r="39" spans="1:4" ht="15" customHeight="1">
      <c r="A39" s="96" t="str">
        <f>IF(Elenco!A36=""," ",Elenco!A36)</f>
        <v> </v>
      </c>
      <c r="B39" s="97" t="str">
        <f>IF(Elenco!B36=""," ",Elenco!B36)</f>
        <v> </v>
      </c>
      <c r="C39" s="96" t="str">
        <f>IF(Elenco!C36=""," ",Elenco!C36)</f>
        <v> </v>
      </c>
      <c r="D39" s="97" t="str">
        <f>IF(Elenco!D36=""," ",Elenco!D36)</f>
        <v> </v>
      </c>
    </row>
    <row r="40" spans="1:4" ht="15" customHeight="1">
      <c r="A40" s="96" t="str">
        <f>IF(Elenco!A37=""," ",Elenco!A37)</f>
        <v> </v>
      </c>
      <c r="B40" s="97" t="str">
        <f>IF(Elenco!B37=""," ",Elenco!B37)</f>
        <v> </v>
      </c>
      <c r="C40" s="96" t="str">
        <f>IF(Elenco!C37=""," ",Elenco!C37)</f>
        <v> </v>
      </c>
      <c r="D40" s="97" t="str">
        <f>IF(Elenco!D37=""," ",Elenco!D37)</f>
        <v> </v>
      </c>
    </row>
    <row r="41" spans="1:4" ht="15" customHeight="1">
      <c r="A41" s="96" t="str">
        <f>IF(Elenco!A38=""," ",Elenco!A38)</f>
        <v> </v>
      </c>
      <c r="B41" s="97" t="str">
        <f>IF(Elenco!B38=""," ",Elenco!B38)</f>
        <v> </v>
      </c>
      <c r="C41" s="96" t="str">
        <f>IF(Elenco!C38=""," ",Elenco!C38)</f>
        <v> </v>
      </c>
      <c r="D41" s="97" t="str">
        <f>IF(Elenco!D38=""," ",Elenco!D38)</f>
        <v> </v>
      </c>
    </row>
    <row r="42" spans="1:4" ht="15" customHeight="1">
      <c r="A42" s="96" t="str">
        <f>IF(Elenco!A39=""," ",Elenco!A39)</f>
        <v> </v>
      </c>
      <c r="B42" s="97" t="str">
        <f>IF(Elenco!B39=""," ",Elenco!B39)</f>
        <v> </v>
      </c>
      <c r="C42" s="96" t="str">
        <f>IF(Elenco!C39=""," ",Elenco!C39)</f>
        <v> </v>
      </c>
      <c r="D42" s="97" t="str">
        <f>IF(Elenco!D39=""," ",Elenco!D39)</f>
        <v> </v>
      </c>
    </row>
    <row r="43" spans="1:4" ht="15" customHeight="1">
      <c r="A43" s="96" t="str">
        <f>IF(Elenco!A40=""," ",Elenco!A40)</f>
        <v> </v>
      </c>
      <c r="B43" s="97" t="str">
        <f>IF(Elenco!B40=""," ",Elenco!B40)</f>
        <v> </v>
      </c>
      <c r="C43" s="96" t="str">
        <f>IF(Elenco!C40=""," ",Elenco!C40)</f>
        <v> </v>
      </c>
      <c r="D43" s="97" t="str">
        <f>IF(Elenco!D40=""," ",Elenco!D40)</f>
        <v> </v>
      </c>
    </row>
    <row r="44" spans="1:4" ht="15" customHeight="1">
      <c r="A44" s="96" t="str">
        <f>IF(Elenco!A41=""," ",Elenco!A41)</f>
        <v> </v>
      </c>
      <c r="B44" s="97" t="str">
        <f>IF(Elenco!B41=""," ",Elenco!B41)</f>
        <v> </v>
      </c>
      <c r="C44" s="96" t="str">
        <f>IF(Elenco!C41=""," ",Elenco!C41)</f>
        <v> </v>
      </c>
      <c r="D44" s="97" t="str">
        <f>IF(Elenco!D41=""," ",Elenco!D41)</f>
        <v> </v>
      </c>
    </row>
    <row r="45" spans="1:4" ht="15" customHeight="1">
      <c r="A45" s="96" t="str">
        <f>IF(Elenco!A42=""," ",Elenco!A42)</f>
        <v> </v>
      </c>
      <c r="B45" s="97" t="str">
        <f>IF(Elenco!B42=""," ",Elenco!B42)</f>
        <v> </v>
      </c>
      <c r="C45" s="96" t="str">
        <f>IF(Elenco!C42=""," ",Elenco!C42)</f>
        <v> </v>
      </c>
      <c r="D45" s="97" t="str">
        <f>IF(Elenco!D42=""," ",Elenco!D42)</f>
        <v> </v>
      </c>
    </row>
    <row r="46" spans="1:4" ht="15" customHeight="1">
      <c r="A46" s="96" t="str">
        <f>IF(Elenco!A43=""," ",Elenco!A43)</f>
        <v> </v>
      </c>
      <c r="B46" s="97" t="str">
        <f>IF(Elenco!B43=""," ",Elenco!B43)</f>
        <v> </v>
      </c>
      <c r="C46" s="96" t="str">
        <f>IF(Elenco!C43=""," ",Elenco!C43)</f>
        <v> </v>
      </c>
      <c r="D46" s="97" t="str">
        <f>IF(Elenco!D43=""," ",Elenco!D43)</f>
        <v> </v>
      </c>
    </row>
    <row r="47" spans="1:4" ht="15" customHeight="1">
      <c r="A47" s="96" t="str">
        <f>IF(Elenco!A44=""," ",Elenco!A44)</f>
        <v> </v>
      </c>
      <c r="B47" s="97" t="str">
        <f>IF(Elenco!B44=""," ",Elenco!B44)</f>
        <v> </v>
      </c>
      <c r="C47" s="96" t="str">
        <f>IF(Elenco!C44=""," ",Elenco!C44)</f>
        <v> </v>
      </c>
      <c r="D47" s="97" t="str">
        <f>IF(Elenco!D44=""," ",Elenco!D44)</f>
        <v> </v>
      </c>
    </row>
    <row r="48" spans="1:4" ht="15" customHeight="1">
      <c r="A48" s="96" t="str">
        <f>IF(Elenco!A45=""," ",Elenco!A45)</f>
        <v> </v>
      </c>
      <c r="B48" s="97" t="str">
        <f>IF(Elenco!B45=""," ",Elenco!B45)</f>
        <v> </v>
      </c>
      <c r="C48" s="96" t="str">
        <f>IF(Elenco!C45=""," ",Elenco!C45)</f>
        <v> </v>
      </c>
      <c r="D48" s="97" t="str">
        <f>IF(Elenco!D45=""," ",Elenco!D45)</f>
        <v> </v>
      </c>
    </row>
    <row r="49" spans="1:4" ht="15" customHeight="1">
      <c r="A49" s="96" t="str">
        <f>IF(Elenco!A46=""," ",Elenco!A46)</f>
        <v> </v>
      </c>
      <c r="B49" s="97" t="str">
        <f>IF(Elenco!B46=""," ",Elenco!B46)</f>
        <v> </v>
      </c>
      <c r="C49" s="96" t="str">
        <f>IF(Elenco!C46=""," ",Elenco!C46)</f>
        <v> </v>
      </c>
      <c r="D49" s="97" t="str">
        <f>IF(Elenco!D46=""," ",Elenco!D46)</f>
        <v> </v>
      </c>
    </row>
    <row r="50" spans="1:4" ht="15" customHeight="1">
      <c r="A50" s="96" t="str">
        <f>IF(Elenco!A47=""," ",Elenco!A47)</f>
        <v> </v>
      </c>
      <c r="B50" s="97" t="str">
        <f>IF(Elenco!B47=""," ",Elenco!B47)</f>
        <v> </v>
      </c>
      <c r="C50" s="96" t="str">
        <f>IF(Elenco!C47=""," ",Elenco!C47)</f>
        <v> </v>
      </c>
      <c r="D50" s="97" t="str">
        <f>IF(Elenco!D47=""," ",Elenco!D47)</f>
        <v> </v>
      </c>
    </row>
    <row r="51" spans="1:4" ht="15" customHeight="1">
      <c r="A51" s="96" t="str">
        <f>IF(Elenco!A48=""," ",Elenco!A48)</f>
        <v> </v>
      </c>
      <c r="B51" s="97" t="str">
        <f>IF(Elenco!B48=""," ",Elenco!B48)</f>
        <v> </v>
      </c>
      <c r="C51" s="96" t="str">
        <f>IF(Elenco!C48=""," ",Elenco!C48)</f>
        <v> </v>
      </c>
      <c r="D51" s="97" t="str">
        <f>IF(Elenco!D48=""," ",Elenco!D48)</f>
        <v> </v>
      </c>
    </row>
    <row r="52" spans="1:4" ht="15" customHeight="1">
      <c r="A52" s="96" t="str">
        <f>IF(Elenco!A49=""," ",Elenco!A49)</f>
        <v> </v>
      </c>
      <c r="B52" s="97" t="str">
        <f>IF(Elenco!B49=""," ",Elenco!B49)</f>
        <v> </v>
      </c>
      <c r="C52" s="96" t="str">
        <f>IF(Elenco!C49=""," ",Elenco!C49)</f>
        <v> </v>
      </c>
      <c r="D52" s="97" t="str">
        <f>IF(Elenco!D49=""," ",Elenco!D49)</f>
        <v> </v>
      </c>
    </row>
    <row r="53" spans="1:4" ht="15" customHeight="1">
      <c r="A53" s="96" t="str">
        <f>IF(Elenco!A50=""," ",Elenco!A50)</f>
        <v> </v>
      </c>
      <c r="B53" s="97" t="str">
        <f>IF(Elenco!B50=""," ",Elenco!B50)</f>
        <v> </v>
      </c>
      <c r="C53" s="96" t="str">
        <f>IF(Elenco!C50=""," ",Elenco!C50)</f>
        <v> </v>
      </c>
      <c r="D53" s="97" t="str">
        <f>IF(Elenco!D50=""," ",Elenco!D50)</f>
        <v> </v>
      </c>
    </row>
    <row r="54" spans="1:4" ht="15" customHeight="1">
      <c r="A54" s="96" t="str">
        <f>IF(Elenco!A51=""," ",Elenco!A51)</f>
        <v> </v>
      </c>
      <c r="B54" s="97" t="str">
        <f>IF(Elenco!B51=""," ",Elenco!B51)</f>
        <v> </v>
      </c>
      <c r="C54" s="96" t="str">
        <f>IF(Elenco!C51=""," ",Elenco!C51)</f>
        <v> </v>
      </c>
      <c r="D54" s="97" t="str">
        <f>IF(Elenco!D51=""," ",Elenco!D51)</f>
        <v> </v>
      </c>
    </row>
    <row r="55" spans="1:4" ht="15" customHeight="1">
      <c r="A55" s="96" t="str">
        <f>IF(Elenco!A52=""," ",Elenco!A52)</f>
        <v> </v>
      </c>
      <c r="B55" s="97" t="str">
        <f>IF(Elenco!B52=""," ",Elenco!B52)</f>
        <v> </v>
      </c>
      <c r="C55" s="96" t="str">
        <f>IF(Elenco!C52=""," ",Elenco!C52)</f>
        <v> </v>
      </c>
      <c r="D55" s="97" t="str">
        <f>IF(Elenco!D52=""," ",Elenco!D52)</f>
        <v> </v>
      </c>
    </row>
    <row r="56" spans="1:4" ht="15" customHeight="1">
      <c r="A56" s="96" t="str">
        <f>IF(Elenco!A53=""," ",Elenco!A53)</f>
        <v> </v>
      </c>
      <c r="B56" s="97" t="str">
        <f>IF(Elenco!B53=""," ",Elenco!B53)</f>
        <v> </v>
      </c>
      <c r="C56" s="96" t="str">
        <f>IF(Elenco!C53=""," ",Elenco!C53)</f>
        <v> </v>
      </c>
      <c r="D56" s="97" t="str">
        <f>IF(Elenco!D53=""," ",Elenco!D53)</f>
        <v> </v>
      </c>
    </row>
    <row r="57" spans="1:4" ht="15" customHeight="1">
      <c r="A57" s="96" t="str">
        <f>IF(Elenco!A54=""," ",Elenco!A54)</f>
        <v> </v>
      </c>
      <c r="B57" s="97" t="str">
        <f>IF(Elenco!B54=""," ",Elenco!B54)</f>
        <v> </v>
      </c>
      <c r="C57" s="96" t="str">
        <f>IF(Elenco!C54=""," ",Elenco!C54)</f>
        <v> </v>
      </c>
      <c r="D57" s="97" t="str">
        <f>IF(Elenco!D54=""," ",Elenco!D54)</f>
        <v> </v>
      </c>
    </row>
    <row r="58" spans="1:4" ht="15" customHeight="1">
      <c r="A58" s="96" t="str">
        <f>IF(Elenco!A55=""," ",Elenco!A55)</f>
        <v> </v>
      </c>
      <c r="B58" s="97" t="str">
        <f>IF(Elenco!B55=""," ",Elenco!B55)</f>
        <v> </v>
      </c>
      <c r="C58" s="96" t="str">
        <f>IF(Elenco!C55=""," ",Elenco!C55)</f>
        <v> </v>
      </c>
      <c r="D58" s="97" t="str">
        <f>IF(Elenco!D55=""," ",Elenco!D55)</f>
        <v> </v>
      </c>
    </row>
    <row r="59" spans="1:4" ht="15" customHeight="1">
      <c r="A59" s="96" t="str">
        <f>IF(Elenco!A56=""," ",Elenco!A56)</f>
        <v> </v>
      </c>
      <c r="B59" s="97" t="str">
        <f>IF(Elenco!B56=""," ",Elenco!B56)</f>
        <v> </v>
      </c>
      <c r="C59" s="96" t="str">
        <f>IF(Elenco!C56=""," ",Elenco!C56)</f>
        <v> </v>
      </c>
      <c r="D59" s="97" t="str">
        <f>IF(Elenco!D56=""," ",Elenco!D56)</f>
        <v> </v>
      </c>
    </row>
    <row r="60" spans="1:4" ht="15" customHeight="1">
      <c r="A60" s="96" t="str">
        <f>IF(Elenco!A57=""," ",Elenco!A57)</f>
        <v> </v>
      </c>
      <c r="B60" s="97" t="str">
        <f>IF(Elenco!B57=""," ",Elenco!B57)</f>
        <v> </v>
      </c>
      <c r="C60" s="96" t="str">
        <f>IF(Elenco!C57=""," ",Elenco!C57)</f>
        <v> </v>
      </c>
      <c r="D60" s="97" t="str">
        <f>IF(Elenco!D57=""," ",Elenco!D57)</f>
        <v> </v>
      </c>
    </row>
    <row r="61" spans="1:4" ht="15" customHeight="1">
      <c r="A61" s="96" t="str">
        <f>IF(Elenco!A58=""," ",Elenco!A58)</f>
        <v> </v>
      </c>
      <c r="B61" s="97" t="str">
        <f>IF(Elenco!B58=""," ",Elenco!B58)</f>
        <v> </v>
      </c>
      <c r="C61" s="96" t="str">
        <f>IF(Elenco!C58=""," ",Elenco!C58)</f>
        <v> </v>
      </c>
      <c r="D61" s="97" t="str">
        <f>IF(Elenco!D58=""," ",Elenco!D58)</f>
        <v> </v>
      </c>
    </row>
    <row r="62" spans="1:4" ht="15" customHeight="1">
      <c r="A62" s="96" t="str">
        <f>IF(Elenco!A59=""," ",Elenco!A59)</f>
        <v> </v>
      </c>
      <c r="B62" s="97" t="str">
        <f>IF(Elenco!B59=""," ",Elenco!B59)</f>
        <v> </v>
      </c>
      <c r="C62" s="96" t="str">
        <f>IF(Elenco!C59=""," ",Elenco!C59)</f>
        <v> </v>
      </c>
      <c r="D62" s="97" t="str">
        <f>IF(Elenco!D59=""," ",Elenco!D59)</f>
        <v> </v>
      </c>
    </row>
    <row r="63" spans="1:4" ht="15" customHeight="1">
      <c r="A63" s="96" t="str">
        <f>IF(Elenco!A60=""," ",Elenco!A60)</f>
        <v> </v>
      </c>
      <c r="B63" s="97" t="str">
        <f>IF(Elenco!B60=""," ",Elenco!B60)</f>
        <v> </v>
      </c>
      <c r="C63" s="96" t="str">
        <f>IF(Elenco!C60=""," ",Elenco!C60)</f>
        <v> </v>
      </c>
      <c r="D63" s="97" t="str">
        <f>IF(Elenco!D60=""," ",Elenco!D60)</f>
        <v> </v>
      </c>
    </row>
    <row r="64" spans="1:4" ht="15" customHeight="1">
      <c r="A64" s="96" t="str">
        <f>IF(Elenco!A61=""," ",Elenco!A61)</f>
        <v> </v>
      </c>
      <c r="B64" s="97" t="str">
        <f>IF(Elenco!B61=""," ",Elenco!B61)</f>
        <v> </v>
      </c>
      <c r="C64" s="96" t="str">
        <f>IF(Elenco!C61=""," ",Elenco!C61)</f>
        <v> </v>
      </c>
      <c r="D64" s="97" t="str">
        <f>IF(Elenco!D61=""," ",Elenco!D61)</f>
        <v> </v>
      </c>
    </row>
    <row r="65" spans="1:4" ht="15" customHeight="1">
      <c r="A65" s="96" t="str">
        <f>IF(Elenco!A62=""," ",Elenco!A62)</f>
        <v> </v>
      </c>
      <c r="B65" s="97" t="str">
        <f>IF(Elenco!B62=""," ",Elenco!B62)</f>
        <v> </v>
      </c>
      <c r="C65" s="96" t="str">
        <f>IF(Elenco!C62=""," ",Elenco!C62)</f>
        <v> </v>
      </c>
      <c r="D65" s="97" t="str">
        <f>IF(Elenco!D62=""," ",Elenco!D62)</f>
        <v> </v>
      </c>
    </row>
    <row r="66" spans="1:4" ht="15" customHeight="1">
      <c r="A66" s="96" t="str">
        <f>IF(Elenco!A63=""," ",Elenco!A63)</f>
        <v> </v>
      </c>
      <c r="B66" s="97" t="str">
        <f>IF(Elenco!B63=""," ",Elenco!B63)</f>
        <v> </v>
      </c>
      <c r="C66" s="96" t="str">
        <f>IF(Elenco!C63=""," ",Elenco!C63)</f>
        <v> </v>
      </c>
      <c r="D66" s="97" t="str">
        <f>IF(Elenco!D63=""," ",Elenco!D63)</f>
        <v> </v>
      </c>
    </row>
    <row r="67" spans="1:4" ht="15" customHeight="1">
      <c r="A67" s="96" t="str">
        <f>IF(Elenco!A64=""," ",Elenco!A64)</f>
        <v> </v>
      </c>
      <c r="B67" s="97" t="str">
        <f>IF(Elenco!B64=""," ",Elenco!B64)</f>
        <v> </v>
      </c>
      <c r="C67" s="96" t="str">
        <f>IF(Elenco!C64=""," ",Elenco!C64)</f>
        <v> </v>
      </c>
      <c r="D67" s="97" t="str">
        <f>IF(Elenco!D64=""," ",Elenco!D64)</f>
        <v> </v>
      </c>
    </row>
    <row r="68" spans="1:4" ht="15" customHeight="1">
      <c r="A68" s="96" t="str">
        <f>IF(Elenco!A65=""," ",Elenco!A65)</f>
        <v> </v>
      </c>
      <c r="B68" s="97" t="str">
        <f>IF(Elenco!B65=""," ",Elenco!B65)</f>
        <v> </v>
      </c>
      <c r="C68" s="96" t="str">
        <f>IF(Elenco!C65=""," ",Elenco!C65)</f>
        <v> </v>
      </c>
      <c r="D68" s="97" t="str">
        <f>IF(Elenco!D65=""," ",Elenco!D65)</f>
        <v> </v>
      </c>
    </row>
    <row r="69" spans="1:4" ht="15" customHeight="1">
      <c r="A69" s="96" t="str">
        <f>IF(Elenco!A66=""," ",Elenco!A66)</f>
        <v> </v>
      </c>
      <c r="B69" s="97" t="str">
        <f>IF(Elenco!B66=""," ",Elenco!B66)</f>
        <v> </v>
      </c>
      <c r="C69" s="96" t="str">
        <f>IF(Elenco!C66=""," ",Elenco!C66)</f>
        <v> </v>
      </c>
      <c r="D69" s="97" t="str">
        <f>IF(Elenco!D66=""," ",Elenco!D66)</f>
        <v> </v>
      </c>
    </row>
    <row r="70" spans="1:4" ht="15" customHeight="1">
      <c r="A70" s="96" t="str">
        <f>IF(Elenco!A67=""," ",Elenco!A67)</f>
        <v> </v>
      </c>
      <c r="B70" s="97" t="str">
        <f>IF(Elenco!B67=""," ",Elenco!B67)</f>
        <v> </v>
      </c>
      <c r="C70" s="96" t="str">
        <f>IF(Elenco!C67=""," ",Elenco!C67)</f>
        <v> </v>
      </c>
      <c r="D70" s="97" t="str">
        <f>IF(Elenco!D67=""," ",Elenco!D67)</f>
        <v> </v>
      </c>
    </row>
    <row r="71" spans="1:4" ht="15" customHeight="1">
      <c r="A71" s="96" t="str">
        <f>IF(Elenco!A68=""," ",Elenco!A68)</f>
        <v> </v>
      </c>
      <c r="B71" s="97" t="str">
        <f>IF(Elenco!B68=""," ",Elenco!B68)</f>
        <v> </v>
      </c>
      <c r="C71" s="96" t="str">
        <f>IF(Elenco!C68=""," ",Elenco!C68)</f>
        <v> </v>
      </c>
      <c r="D71" s="97" t="str">
        <f>IF(Elenco!D68=""," ",Elenco!D68)</f>
        <v> </v>
      </c>
    </row>
    <row r="72" spans="1:4" ht="15">
      <c r="A72" s="96" t="str">
        <f>IF(Elenco!A69=""," ",Elenco!A69)</f>
        <v> </v>
      </c>
      <c r="B72" s="97" t="str">
        <f>IF(Elenco!B69=""," ",Elenco!B69)</f>
        <v> </v>
      </c>
      <c r="C72" s="96" t="str">
        <f>IF(Elenco!C69=""," ",Elenco!C69)</f>
        <v> </v>
      </c>
      <c r="D72" s="97" t="str">
        <f>IF(Elenco!D69=""," ",Elenco!D69)</f>
        <v> </v>
      </c>
    </row>
    <row r="73" spans="1:4" ht="15">
      <c r="A73" s="96" t="str">
        <f>IF(Elenco!A70=""," ",Elenco!A70)</f>
        <v> </v>
      </c>
      <c r="B73" s="97" t="str">
        <f>IF(Elenco!B70=""," ",Elenco!B70)</f>
        <v> </v>
      </c>
      <c r="C73" s="96" t="str">
        <f>IF(Elenco!C70=""," ",Elenco!C70)</f>
        <v> </v>
      </c>
      <c r="D73" s="97" t="str">
        <f>IF(Elenco!D70=""," ",Elenco!D70)</f>
        <v> </v>
      </c>
    </row>
    <row r="74" spans="1:4" ht="15">
      <c r="A74" s="96" t="str">
        <f>IF(Elenco!A71=""," ",Elenco!A71)</f>
        <v> </v>
      </c>
      <c r="B74" s="97" t="str">
        <f>IF(Elenco!B71=""," ",Elenco!B71)</f>
        <v> </v>
      </c>
      <c r="C74" s="96" t="str">
        <f>IF(Elenco!C71=""," ",Elenco!C71)</f>
        <v> </v>
      </c>
      <c r="D74" s="97" t="str">
        <f>IF(Elenco!D71=""," ",Elenco!D71)</f>
        <v> </v>
      </c>
    </row>
    <row r="75" spans="1:4" ht="15">
      <c r="A75" s="96" t="str">
        <f>IF(Elenco!A72=""," ",Elenco!A72)</f>
        <v> </v>
      </c>
      <c r="B75" s="97" t="str">
        <f>IF(Elenco!B72=""," ",Elenco!B72)</f>
        <v> </v>
      </c>
      <c r="C75" s="96" t="str">
        <f>IF(Elenco!C72=""," ",Elenco!C72)</f>
        <v> </v>
      </c>
      <c r="D75" s="97" t="str">
        <f>IF(Elenco!D72=""," ",Elenco!D72)</f>
        <v> </v>
      </c>
    </row>
    <row r="76" spans="1:4" ht="15">
      <c r="A76" s="96" t="str">
        <f>IF(Elenco!A73=""," ",Elenco!A73)</f>
        <v> </v>
      </c>
      <c r="B76" s="97" t="str">
        <f>IF(Elenco!B73=""," ",Elenco!B73)</f>
        <v> </v>
      </c>
      <c r="C76" s="96" t="str">
        <f>IF(Elenco!C73=""," ",Elenco!C73)</f>
        <v> </v>
      </c>
      <c r="D76" s="97" t="str">
        <f>IF(Elenco!D73=""," ",Elenco!D73)</f>
        <v> </v>
      </c>
    </row>
    <row r="77" spans="1:4" ht="15">
      <c r="A77" s="96" t="str">
        <f>IF(Elenco!A74=""," ",Elenco!A74)</f>
        <v> </v>
      </c>
      <c r="B77" s="97" t="str">
        <f>IF(Elenco!B74=""," ",Elenco!B74)</f>
        <v> </v>
      </c>
      <c r="C77" s="96" t="str">
        <f>IF(Elenco!C74=""," ",Elenco!C74)</f>
        <v> </v>
      </c>
      <c r="D77" s="97" t="str">
        <f>IF(Elenco!D74=""," ",Elenco!D74)</f>
        <v> </v>
      </c>
    </row>
    <row r="78" spans="1:4" ht="15">
      <c r="A78" s="96" t="str">
        <f>IF(Elenco!A75=""," ",Elenco!A75)</f>
        <v> </v>
      </c>
      <c r="B78" s="97" t="str">
        <f>IF(Elenco!B75=""," ",Elenco!B75)</f>
        <v> </v>
      </c>
      <c r="C78" s="96" t="str">
        <f>IF(Elenco!C75=""," ",Elenco!C75)</f>
        <v> </v>
      </c>
      <c r="D78" s="97" t="str">
        <f>IF(Elenco!D75=""," ",Elenco!D75)</f>
        <v> </v>
      </c>
    </row>
    <row r="79" spans="1:4" ht="15">
      <c r="A79" s="96" t="str">
        <f>IF(Elenco!A76=""," ",Elenco!A76)</f>
        <v> </v>
      </c>
      <c r="B79" s="97" t="str">
        <f>IF(Elenco!B76=""," ",Elenco!B76)</f>
        <v> </v>
      </c>
      <c r="C79" s="96" t="str">
        <f>IF(Elenco!C76=""," ",Elenco!C76)</f>
        <v> </v>
      </c>
      <c r="D79" s="97" t="str">
        <f>IF(Elenco!D76=""," ",Elenco!D76)</f>
        <v> </v>
      </c>
    </row>
    <row r="80" spans="1:4" ht="15">
      <c r="A80" s="96" t="str">
        <f>IF(Elenco!A77=""," ",Elenco!A77)</f>
        <v> </v>
      </c>
      <c r="B80" s="97" t="str">
        <f>IF(Elenco!B77=""," ",Elenco!B77)</f>
        <v> </v>
      </c>
      <c r="C80" s="96" t="str">
        <f>IF(Elenco!C77=""," ",Elenco!C77)</f>
        <v> </v>
      </c>
      <c r="D80" s="97" t="str">
        <f>IF(Elenco!D77=""," ",Elenco!D77)</f>
        <v> </v>
      </c>
    </row>
    <row r="81" spans="1:4" ht="15">
      <c r="A81" s="96" t="str">
        <f>IF(Elenco!A78=""," ",Elenco!A78)</f>
        <v> </v>
      </c>
      <c r="B81" s="97" t="str">
        <f>IF(Elenco!B78=""," ",Elenco!B78)</f>
        <v> </v>
      </c>
      <c r="C81" s="96" t="str">
        <f>IF(Elenco!C78=""," ",Elenco!C78)</f>
        <v> </v>
      </c>
      <c r="D81" s="97" t="str">
        <f>IF(Elenco!D78=""," ",Elenco!D78)</f>
        <v> </v>
      </c>
    </row>
    <row r="82" spans="1:4" ht="15">
      <c r="A82" s="96" t="str">
        <f>IF(Elenco!A79=""," ",Elenco!A79)</f>
        <v> </v>
      </c>
      <c r="B82" s="97" t="str">
        <f>IF(Elenco!B79=""," ",Elenco!B79)</f>
        <v> </v>
      </c>
      <c r="C82" s="96" t="str">
        <f>IF(Elenco!C79=""," ",Elenco!C79)</f>
        <v> </v>
      </c>
      <c r="D82" s="97" t="str">
        <f>IF(Elenco!D79=""," ",Elenco!D79)</f>
        <v> </v>
      </c>
    </row>
    <row r="83" spans="1:4" ht="15">
      <c r="A83" s="96" t="str">
        <f>IF(Elenco!A80=""," ",Elenco!A80)</f>
        <v> </v>
      </c>
      <c r="B83" s="97" t="str">
        <f>IF(Elenco!B80=""," ",Elenco!B80)</f>
        <v> </v>
      </c>
      <c r="C83" s="96" t="str">
        <f>IF(Elenco!C80=""," ",Elenco!C80)</f>
        <v> </v>
      </c>
      <c r="D83" s="97" t="str">
        <f>IF(Elenco!D80=""," ",Elenco!D80)</f>
        <v> </v>
      </c>
    </row>
    <row r="84" spans="1:4" ht="15">
      <c r="A84" s="96"/>
      <c r="B84" s="97"/>
      <c r="C84" s="96"/>
      <c r="D84" s="97"/>
    </row>
  </sheetData>
  <sheetProtection/>
  <mergeCells count="3">
    <mergeCell ref="A2:C2"/>
    <mergeCell ref="A1:D1"/>
    <mergeCell ref="A3:C3"/>
  </mergeCells>
  <printOptions horizontalCentered="1"/>
  <pageMargins left="0.5905511811023623" right="0.5905511811023623" top="2.362204724409449" bottom="0.3937007874015748" header="0.31496062992125984" footer="0.31496062992125984"/>
  <pageSetup horizontalDpi="300" verticalDpi="300" orientation="portrait" paperSize="9" scale="75"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Foglio4">
    <tabColor indexed="15"/>
  </sheetPr>
  <dimension ref="A1:S731"/>
  <sheetViews>
    <sheetView zoomScalePageLayoutView="0" workbookViewId="0" topLeftCell="A1">
      <selection activeCell="U33" sqref="U33"/>
    </sheetView>
  </sheetViews>
  <sheetFormatPr defaultColWidth="11.421875" defaultRowHeight="12.75"/>
  <cols>
    <col min="1" max="1" width="4.57421875" style="59" customWidth="1"/>
    <col min="2" max="2" width="10.421875" style="59" customWidth="1"/>
    <col min="3" max="3" width="1.28515625" style="59" customWidth="1"/>
    <col min="4" max="4" width="1.1484375" style="59" customWidth="1"/>
    <col min="5" max="5" width="1.7109375" style="59" customWidth="1"/>
    <col min="6" max="6" width="4.00390625" style="59" customWidth="1"/>
    <col min="7" max="7" width="11.140625" style="59" customWidth="1"/>
    <col min="8" max="19" width="4.57421875" style="59" customWidth="1"/>
    <col min="20" max="16384" width="11.421875" style="59" customWidth="1"/>
  </cols>
  <sheetData>
    <row r="1" spans="1:19" ht="12.75">
      <c r="A1" s="120" t="s">
        <v>39</v>
      </c>
      <c r="B1" s="120"/>
      <c r="C1" s="120"/>
      <c r="D1" s="120"/>
      <c r="E1" s="114" t="str">
        <f>Cug!B1</f>
        <v>CAMPIONATO ITALIANO FISR 2017</v>
      </c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</row>
    <row r="2" spans="1:19" ht="4.5" customHeight="1">
      <c r="A2" s="121"/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</row>
    <row r="3" spans="1:19" ht="12.75">
      <c r="A3" s="120" t="s">
        <v>40</v>
      </c>
      <c r="B3" s="120"/>
      <c r="C3" s="113">
        <f>Cug!B2</f>
        <v>0</v>
      </c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59" t="s">
        <v>41</v>
      </c>
      <c r="P3" s="110">
        <f ca="1">TODAY()</f>
        <v>42893</v>
      </c>
      <c r="Q3" s="110"/>
      <c r="R3" s="110"/>
      <c r="S3" s="110"/>
    </row>
    <row r="4" spans="1:19" ht="4.5" customHeight="1">
      <c r="A4" s="121"/>
      <c r="B4" s="121"/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1"/>
      <c r="S4" s="121"/>
    </row>
    <row r="5" spans="1:19" ht="12.75">
      <c r="A5" s="120" t="s">
        <v>42</v>
      </c>
      <c r="B5" s="120"/>
      <c r="C5" s="113">
        <f>Cug!B3</f>
        <v>0</v>
      </c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113"/>
      <c r="P5" s="125" t="str">
        <f>IF(Cug!B4="SHORT","Prog. Corto","Prog. Libero")</f>
        <v>Prog. Libero</v>
      </c>
      <c r="Q5" s="125"/>
      <c r="R5" s="125"/>
      <c r="S5" s="125"/>
    </row>
    <row r="6" spans="1:19" ht="6" customHeight="1">
      <c r="A6" s="121"/>
      <c r="B6" s="121"/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1"/>
      <c r="Q6" s="121"/>
      <c r="R6" s="121"/>
      <c r="S6" s="121"/>
    </row>
    <row r="7" spans="1:19" ht="24.75" customHeight="1">
      <c r="A7" s="122" t="s">
        <v>43</v>
      </c>
      <c r="B7" s="122"/>
      <c r="C7" s="122"/>
      <c r="D7" s="112" t="str">
        <f>'Ordine Entrata'!A4</f>
        <v> </v>
      </c>
      <c r="E7" s="112"/>
      <c r="F7" s="112"/>
      <c r="G7" s="60"/>
      <c r="H7" s="116" t="s">
        <v>44</v>
      </c>
      <c r="I7" s="116"/>
      <c r="J7" s="116" t="s">
        <v>45</v>
      </c>
      <c r="K7" s="116"/>
      <c r="L7" s="116" t="s">
        <v>46</v>
      </c>
      <c r="M7" s="116"/>
      <c r="N7" s="116" t="s">
        <v>57</v>
      </c>
      <c r="O7" s="116"/>
      <c r="P7" s="116" t="s">
        <v>58</v>
      </c>
      <c r="Q7" s="116"/>
      <c r="R7" s="116" t="s">
        <v>47</v>
      </c>
      <c r="S7" s="116"/>
    </row>
    <row r="8" spans="1:19" ht="10.5" customHeight="1">
      <c r="A8" s="119" t="s">
        <v>48</v>
      </c>
      <c r="B8" s="119"/>
      <c r="C8" s="119"/>
      <c r="D8" s="119"/>
      <c r="E8" s="119"/>
      <c r="F8" s="119"/>
      <c r="G8" s="116" t="s">
        <v>49</v>
      </c>
      <c r="H8" s="112"/>
      <c r="I8" s="115"/>
      <c r="J8" s="112"/>
      <c r="K8" s="115"/>
      <c r="L8" s="112"/>
      <c r="M8" s="115"/>
      <c r="N8" s="112"/>
      <c r="O8" s="115"/>
      <c r="P8" s="112"/>
      <c r="Q8" s="115"/>
      <c r="R8" s="112"/>
      <c r="S8" s="115"/>
    </row>
    <row r="9" spans="1:19" ht="10.5" customHeight="1">
      <c r="A9" s="117" t="str">
        <f>'Ordine Entrata'!B4</f>
        <v> </v>
      </c>
      <c r="B9" s="117"/>
      <c r="C9" s="117"/>
      <c r="D9" s="117"/>
      <c r="E9" s="117"/>
      <c r="F9" s="117"/>
      <c r="G9" s="116"/>
      <c r="H9" s="112"/>
      <c r="I9" s="115"/>
      <c r="J9" s="112"/>
      <c r="K9" s="115"/>
      <c r="L9" s="112"/>
      <c r="M9" s="115"/>
      <c r="N9" s="112"/>
      <c r="O9" s="115"/>
      <c r="P9" s="112"/>
      <c r="Q9" s="115"/>
      <c r="R9" s="112"/>
      <c r="S9" s="115"/>
    </row>
    <row r="10" spans="1:19" ht="10.5" customHeight="1">
      <c r="A10" s="118"/>
      <c r="B10" s="118"/>
      <c r="C10" s="118"/>
      <c r="D10" s="118"/>
      <c r="E10" s="118"/>
      <c r="F10" s="118"/>
      <c r="G10" s="116"/>
      <c r="H10" s="112"/>
      <c r="I10" s="115"/>
      <c r="J10" s="112"/>
      <c r="K10" s="115"/>
      <c r="L10" s="112"/>
      <c r="M10" s="115"/>
      <c r="N10" s="112"/>
      <c r="O10" s="115"/>
      <c r="P10" s="112"/>
      <c r="Q10" s="115"/>
      <c r="R10" s="112"/>
      <c r="S10" s="115"/>
    </row>
    <row r="11" spans="1:19" ht="10.5" customHeight="1">
      <c r="A11" s="119" t="s">
        <v>50</v>
      </c>
      <c r="B11" s="119"/>
      <c r="C11" s="119"/>
      <c r="D11" s="119"/>
      <c r="E11" s="119"/>
      <c r="F11" s="119"/>
      <c r="G11" s="116" t="s">
        <v>51</v>
      </c>
      <c r="H11" s="112"/>
      <c r="I11" s="115"/>
      <c r="J11" s="112"/>
      <c r="K11" s="115"/>
      <c r="L11" s="112"/>
      <c r="M11" s="115"/>
      <c r="N11" s="112"/>
      <c r="O11" s="115"/>
      <c r="P11" s="112"/>
      <c r="Q11" s="115"/>
      <c r="R11" s="112"/>
      <c r="S11" s="115"/>
    </row>
    <row r="12" spans="1:19" ht="10.5" customHeight="1">
      <c r="A12" s="117" t="str">
        <f>CONCATENATE('Ordine Entrata'!C4," ",'Ordine Entrata'!D4)</f>
        <v>   </v>
      </c>
      <c r="B12" s="117"/>
      <c r="C12" s="117"/>
      <c r="D12" s="117"/>
      <c r="E12" s="117"/>
      <c r="F12" s="117"/>
      <c r="G12" s="116"/>
      <c r="H12" s="112"/>
      <c r="I12" s="115"/>
      <c r="J12" s="112"/>
      <c r="K12" s="115"/>
      <c r="L12" s="112"/>
      <c r="M12" s="115"/>
      <c r="N12" s="112"/>
      <c r="O12" s="115"/>
      <c r="P12" s="112"/>
      <c r="Q12" s="115"/>
      <c r="R12" s="112"/>
      <c r="S12" s="115"/>
    </row>
    <row r="13" spans="1:19" ht="10.5" customHeight="1">
      <c r="A13" s="118"/>
      <c r="B13" s="118"/>
      <c r="C13" s="118"/>
      <c r="D13" s="118"/>
      <c r="E13" s="118"/>
      <c r="F13" s="118"/>
      <c r="G13" s="116"/>
      <c r="H13" s="112"/>
      <c r="I13" s="115"/>
      <c r="J13" s="112"/>
      <c r="K13" s="115"/>
      <c r="L13" s="112"/>
      <c r="M13" s="115"/>
      <c r="N13" s="112"/>
      <c r="O13" s="115"/>
      <c r="P13" s="112"/>
      <c r="Q13" s="115"/>
      <c r="R13" s="112"/>
      <c r="S13" s="115"/>
    </row>
    <row r="14" spans="1:19" ht="10.5" customHeight="1">
      <c r="A14" s="119"/>
      <c r="B14" s="119"/>
      <c r="C14" s="119"/>
      <c r="D14" s="119"/>
      <c r="E14" s="119"/>
      <c r="F14" s="119"/>
      <c r="G14" s="116" t="s">
        <v>47</v>
      </c>
      <c r="H14" s="115"/>
      <c r="I14" s="112"/>
      <c r="J14" s="115"/>
      <c r="K14" s="112"/>
      <c r="L14" s="115"/>
      <c r="M14" s="112"/>
      <c r="N14" s="115"/>
      <c r="O14" s="112"/>
      <c r="P14" s="115"/>
      <c r="Q14" s="112"/>
      <c r="R14" s="115"/>
      <c r="S14" s="112"/>
    </row>
    <row r="15" spans="1:19" ht="10.5" customHeight="1">
      <c r="A15" s="117"/>
      <c r="B15" s="117"/>
      <c r="C15" s="117"/>
      <c r="D15" s="117"/>
      <c r="E15" s="117"/>
      <c r="F15" s="117"/>
      <c r="G15" s="116"/>
      <c r="H15" s="115"/>
      <c r="I15" s="112"/>
      <c r="J15" s="115"/>
      <c r="K15" s="112"/>
      <c r="L15" s="115"/>
      <c r="M15" s="112"/>
      <c r="N15" s="115"/>
      <c r="O15" s="112"/>
      <c r="P15" s="115"/>
      <c r="Q15" s="112"/>
      <c r="R15" s="115"/>
      <c r="S15" s="112"/>
    </row>
    <row r="16" spans="1:19" ht="10.5" customHeight="1">
      <c r="A16" s="118"/>
      <c r="B16" s="118"/>
      <c r="C16" s="118"/>
      <c r="D16" s="118"/>
      <c r="E16" s="118"/>
      <c r="F16" s="118"/>
      <c r="G16" s="116"/>
      <c r="H16" s="115"/>
      <c r="I16" s="112"/>
      <c r="J16" s="115"/>
      <c r="K16" s="112"/>
      <c r="L16" s="115"/>
      <c r="M16" s="112"/>
      <c r="N16" s="115"/>
      <c r="O16" s="112"/>
      <c r="P16" s="115"/>
      <c r="Q16" s="112"/>
      <c r="R16" s="115"/>
      <c r="S16" s="112"/>
    </row>
    <row r="17" spans="1:19" ht="4.5" customHeight="1">
      <c r="A17" s="121"/>
      <c r="B17" s="121"/>
      <c r="C17" s="121"/>
      <c r="D17" s="121"/>
      <c r="E17" s="121"/>
      <c r="F17" s="121"/>
      <c r="G17" s="121"/>
      <c r="H17" s="121"/>
      <c r="I17" s="121"/>
      <c r="J17" s="121"/>
      <c r="K17" s="121"/>
      <c r="L17" s="121"/>
      <c r="M17" s="121"/>
      <c r="N17" s="121"/>
      <c r="O17" s="121"/>
      <c r="P17" s="121"/>
      <c r="Q17" s="121"/>
      <c r="R17" s="121"/>
      <c r="S17" s="121"/>
    </row>
    <row r="18" spans="1:19" ht="24.75" customHeight="1">
      <c r="A18" s="122" t="s">
        <v>43</v>
      </c>
      <c r="B18" s="122"/>
      <c r="C18" s="122"/>
      <c r="D18" s="112" t="str">
        <f>'Ordine Entrata'!A5</f>
        <v> </v>
      </c>
      <c r="E18" s="112"/>
      <c r="F18" s="112"/>
      <c r="G18" s="60"/>
      <c r="H18" s="116" t="s">
        <v>44</v>
      </c>
      <c r="I18" s="116"/>
      <c r="J18" s="116" t="s">
        <v>45</v>
      </c>
      <c r="K18" s="116"/>
      <c r="L18" s="116" t="s">
        <v>46</v>
      </c>
      <c r="M18" s="116"/>
      <c r="N18" s="116" t="s">
        <v>57</v>
      </c>
      <c r="O18" s="116"/>
      <c r="P18" s="116" t="s">
        <v>58</v>
      </c>
      <c r="Q18" s="116"/>
      <c r="R18" s="116" t="s">
        <v>47</v>
      </c>
      <c r="S18" s="116"/>
    </row>
    <row r="19" spans="1:19" ht="10.5" customHeight="1">
      <c r="A19" s="119" t="s">
        <v>48</v>
      </c>
      <c r="B19" s="119"/>
      <c r="C19" s="119"/>
      <c r="D19" s="119"/>
      <c r="E19" s="119"/>
      <c r="F19" s="119"/>
      <c r="G19" s="116" t="s">
        <v>49</v>
      </c>
      <c r="H19" s="112"/>
      <c r="I19" s="115"/>
      <c r="J19" s="112"/>
      <c r="K19" s="115"/>
      <c r="L19" s="112"/>
      <c r="M19" s="115"/>
      <c r="N19" s="112"/>
      <c r="O19" s="115"/>
      <c r="P19" s="112"/>
      <c r="Q19" s="115"/>
      <c r="R19" s="112"/>
      <c r="S19" s="115"/>
    </row>
    <row r="20" spans="1:19" ht="10.5" customHeight="1">
      <c r="A20" s="117" t="str">
        <f>'Ordine Entrata'!$B$5</f>
        <v> </v>
      </c>
      <c r="B20" s="117"/>
      <c r="C20" s="117"/>
      <c r="D20" s="117"/>
      <c r="E20" s="117"/>
      <c r="F20" s="117"/>
      <c r="G20" s="116"/>
      <c r="H20" s="112"/>
      <c r="I20" s="115"/>
      <c r="J20" s="112"/>
      <c r="K20" s="115"/>
      <c r="L20" s="112"/>
      <c r="M20" s="115"/>
      <c r="N20" s="112"/>
      <c r="O20" s="115"/>
      <c r="P20" s="112"/>
      <c r="Q20" s="115"/>
      <c r="R20" s="112"/>
      <c r="S20" s="115"/>
    </row>
    <row r="21" spans="1:19" ht="10.5" customHeight="1">
      <c r="A21" s="118"/>
      <c r="B21" s="118"/>
      <c r="C21" s="118"/>
      <c r="D21" s="118"/>
      <c r="E21" s="118"/>
      <c r="F21" s="118"/>
      <c r="G21" s="116"/>
      <c r="H21" s="112"/>
      <c r="I21" s="115"/>
      <c r="J21" s="112"/>
      <c r="K21" s="115"/>
      <c r="L21" s="112"/>
      <c r="M21" s="115"/>
      <c r="N21" s="112"/>
      <c r="O21" s="115"/>
      <c r="P21" s="112"/>
      <c r="Q21" s="115"/>
      <c r="R21" s="112"/>
      <c r="S21" s="115"/>
    </row>
    <row r="22" spans="1:19" ht="10.5" customHeight="1">
      <c r="A22" s="119" t="s">
        <v>50</v>
      </c>
      <c r="B22" s="119"/>
      <c r="C22" s="119"/>
      <c r="D22" s="119"/>
      <c r="E22" s="119"/>
      <c r="F22" s="119"/>
      <c r="G22" s="116" t="s">
        <v>51</v>
      </c>
      <c r="H22" s="112"/>
      <c r="I22" s="115"/>
      <c r="J22" s="112"/>
      <c r="K22" s="115"/>
      <c r="L22" s="112"/>
      <c r="M22" s="115"/>
      <c r="N22" s="112"/>
      <c r="O22" s="115"/>
      <c r="P22" s="112"/>
      <c r="Q22" s="115"/>
      <c r="R22" s="112"/>
      <c r="S22" s="115"/>
    </row>
    <row r="23" spans="1:19" ht="10.5" customHeight="1">
      <c r="A23" s="117" t="str">
        <f>CONCATENATE('Ordine Entrata'!$C$5," ",'Ordine Entrata'!$D$5)</f>
        <v>   </v>
      </c>
      <c r="B23" s="117"/>
      <c r="C23" s="117"/>
      <c r="D23" s="117"/>
      <c r="E23" s="117"/>
      <c r="F23" s="117"/>
      <c r="G23" s="116"/>
      <c r="H23" s="112"/>
      <c r="I23" s="115"/>
      <c r="J23" s="112"/>
      <c r="K23" s="115"/>
      <c r="L23" s="112"/>
      <c r="M23" s="115"/>
      <c r="N23" s="112"/>
      <c r="O23" s="115"/>
      <c r="P23" s="112"/>
      <c r="Q23" s="115"/>
      <c r="R23" s="112"/>
      <c r="S23" s="115"/>
    </row>
    <row r="24" spans="1:19" ht="10.5" customHeight="1">
      <c r="A24" s="118"/>
      <c r="B24" s="118"/>
      <c r="C24" s="118"/>
      <c r="D24" s="118"/>
      <c r="E24" s="118"/>
      <c r="F24" s="118"/>
      <c r="G24" s="116"/>
      <c r="H24" s="112"/>
      <c r="I24" s="115"/>
      <c r="J24" s="112"/>
      <c r="K24" s="115"/>
      <c r="L24" s="112"/>
      <c r="M24" s="115"/>
      <c r="N24" s="112"/>
      <c r="O24" s="115"/>
      <c r="P24" s="112"/>
      <c r="Q24" s="115"/>
      <c r="R24" s="112"/>
      <c r="S24" s="115"/>
    </row>
    <row r="25" spans="1:19" ht="10.5" customHeight="1">
      <c r="A25" s="119"/>
      <c r="B25" s="119"/>
      <c r="C25" s="119"/>
      <c r="D25" s="119"/>
      <c r="E25" s="119"/>
      <c r="F25" s="119"/>
      <c r="G25" s="116" t="s">
        <v>47</v>
      </c>
      <c r="H25" s="115"/>
      <c r="I25" s="112"/>
      <c r="J25" s="115"/>
      <c r="K25" s="112"/>
      <c r="L25" s="115"/>
      <c r="M25" s="112"/>
      <c r="N25" s="115"/>
      <c r="O25" s="112"/>
      <c r="P25" s="115"/>
      <c r="Q25" s="112"/>
      <c r="R25" s="115"/>
      <c r="S25" s="112"/>
    </row>
    <row r="26" spans="1:19" ht="10.5" customHeight="1">
      <c r="A26" s="117"/>
      <c r="B26" s="117"/>
      <c r="C26" s="117"/>
      <c r="D26" s="117"/>
      <c r="E26" s="117"/>
      <c r="F26" s="117"/>
      <c r="G26" s="116"/>
      <c r="H26" s="115"/>
      <c r="I26" s="112"/>
      <c r="J26" s="115"/>
      <c r="K26" s="112"/>
      <c r="L26" s="115"/>
      <c r="M26" s="112"/>
      <c r="N26" s="115"/>
      <c r="O26" s="112"/>
      <c r="P26" s="115"/>
      <c r="Q26" s="112"/>
      <c r="R26" s="115"/>
      <c r="S26" s="112"/>
    </row>
    <row r="27" spans="1:19" ht="10.5" customHeight="1">
      <c r="A27" s="118"/>
      <c r="B27" s="118"/>
      <c r="C27" s="118"/>
      <c r="D27" s="118"/>
      <c r="E27" s="118"/>
      <c r="F27" s="118"/>
      <c r="G27" s="116"/>
      <c r="H27" s="115"/>
      <c r="I27" s="112"/>
      <c r="J27" s="115"/>
      <c r="K27" s="112"/>
      <c r="L27" s="115"/>
      <c r="M27" s="112"/>
      <c r="N27" s="115"/>
      <c r="O27" s="112"/>
      <c r="P27" s="115"/>
      <c r="Q27" s="112"/>
      <c r="R27" s="115"/>
      <c r="S27" s="112"/>
    </row>
    <row r="28" spans="1:19" ht="4.5" customHeight="1">
      <c r="A28" s="121"/>
      <c r="B28" s="121"/>
      <c r="C28" s="121"/>
      <c r="D28" s="121"/>
      <c r="E28" s="121"/>
      <c r="F28" s="121"/>
      <c r="G28" s="121"/>
      <c r="H28" s="121"/>
      <c r="I28" s="121"/>
      <c r="J28" s="121"/>
      <c r="K28" s="121"/>
      <c r="L28" s="121"/>
      <c r="M28" s="121"/>
      <c r="N28" s="121"/>
      <c r="O28" s="121"/>
      <c r="P28" s="121"/>
      <c r="Q28" s="121"/>
      <c r="R28" s="121"/>
      <c r="S28" s="121"/>
    </row>
    <row r="29" spans="1:19" ht="24.75" customHeight="1">
      <c r="A29" s="122" t="s">
        <v>43</v>
      </c>
      <c r="B29" s="122"/>
      <c r="C29" s="122"/>
      <c r="D29" s="112" t="str">
        <f>'Ordine Entrata'!$A$6</f>
        <v> </v>
      </c>
      <c r="E29" s="112"/>
      <c r="F29" s="112"/>
      <c r="G29" s="60"/>
      <c r="H29" s="116" t="s">
        <v>44</v>
      </c>
      <c r="I29" s="116"/>
      <c r="J29" s="116" t="s">
        <v>45</v>
      </c>
      <c r="K29" s="116"/>
      <c r="L29" s="116" t="s">
        <v>46</v>
      </c>
      <c r="M29" s="116"/>
      <c r="N29" s="116" t="s">
        <v>57</v>
      </c>
      <c r="O29" s="116"/>
      <c r="P29" s="116" t="s">
        <v>58</v>
      </c>
      <c r="Q29" s="116"/>
      <c r="R29" s="116" t="s">
        <v>47</v>
      </c>
      <c r="S29" s="116"/>
    </row>
    <row r="30" spans="1:19" ht="10.5" customHeight="1">
      <c r="A30" s="119" t="s">
        <v>48</v>
      </c>
      <c r="B30" s="119"/>
      <c r="C30" s="119"/>
      <c r="D30" s="119"/>
      <c r="E30" s="119"/>
      <c r="F30" s="119"/>
      <c r="G30" s="116" t="s">
        <v>49</v>
      </c>
      <c r="H30" s="112"/>
      <c r="I30" s="115"/>
      <c r="J30" s="112"/>
      <c r="K30" s="115"/>
      <c r="L30" s="112"/>
      <c r="M30" s="115"/>
      <c r="N30" s="112"/>
      <c r="O30" s="115"/>
      <c r="P30" s="112"/>
      <c r="Q30" s="115"/>
      <c r="R30" s="112"/>
      <c r="S30" s="115"/>
    </row>
    <row r="31" spans="1:19" ht="10.5" customHeight="1">
      <c r="A31" s="117" t="str">
        <f>'Ordine Entrata'!$B$6</f>
        <v> </v>
      </c>
      <c r="B31" s="117"/>
      <c r="C31" s="117"/>
      <c r="D31" s="117"/>
      <c r="E31" s="117"/>
      <c r="F31" s="117"/>
      <c r="G31" s="116"/>
      <c r="H31" s="112"/>
      <c r="I31" s="115"/>
      <c r="J31" s="112"/>
      <c r="K31" s="115"/>
      <c r="L31" s="112"/>
      <c r="M31" s="115"/>
      <c r="N31" s="112"/>
      <c r="O31" s="115"/>
      <c r="P31" s="112"/>
      <c r="Q31" s="115"/>
      <c r="R31" s="112"/>
      <c r="S31" s="115"/>
    </row>
    <row r="32" spans="1:19" ht="10.5" customHeight="1">
      <c r="A32" s="118"/>
      <c r="B32" s="118"/>
      <c r="C32" s="118"/>
      <c r="D32" s="118"/>
      <c r="E32" s="118"/>
      <c r="F32" s="118"/>
      <c r="G32" s="116"/>
      <c r="H32" s="112"/>
      <c r="I32" s="115"/>
      <c r="J32" s="112"/>
      <c r="K32" s="115"/>
      <c r="L32" s="112"/>
      <c r="M32" s="115"/>
      <c r="N32" s="112"/>
      <c r="O32" s="115"/>
      <c r="P32" s="112"/>
      <c r="Q32" s="115"/>
      <c r="R32" s="112"/>
      <c r="S32" s="115"/>
    </row>
    <row r="33" spans="1:19" ht="10.5" customHeight="1">
      <c r="A33" s="119" t="s">
        <v>50</v>
      </c>
      <c r="B33" s="119"/>
      <c r="C33" s="119"/>
      <c r="D33" s="119"/>
      <c r="E33" s="119"/>
      <c r="F33" s="119"/>
      <c r="G33" s="116" t="s">
        <v>51</v>
      </c>
      <c r="H33" s="112"/>
      <c r="I33" s="115"/>
      <c r="J33" s="112"/>
      <c r="K33" s="115"/>
      <c r="L33" s="112"/>
      <c r="M33" s="115"/>
      <c r="N33" s="112"/>
      <c r="O33" s="115"/>
      <c r="P33" s="112"/>
      <c r="Q33" s="115"/>
      <c r="R33" s="112"/>
      <c r="S33" s="115"/>
    </row>
    <row r="34" spans="1:19" ht="10.5" customHeight="1">
      <c r="A34" s="117" t="str">
        <f>CONCATENATE('Ordine Entrata'!$C$6," ",'Ordine Entrata'!$D$6)</f>
        <v>   </v>
      </c>
      <c r="B34" s="117"/>
      <c r="C34" s="117"/>
      <c r="D34" s="117"/>
      <c r="E34" s="117"/>
      <c r="F34" s="117"/>
      <c r="G34" s="116"/>
      <c r="H34" s="112"/>
      <c r="I34" s="115"/>
      <c r="J34" s="112"/>
      <c r="K34" s="115"/>
      <c r="L34" s="112"/>
      <c r="M34" s="115"/>
      <c r="N34" s="112"/>
      <c r="O34" s="115"/>
      <c r="P34" s="112"/>
      <c r="Q34" s="115"/>
      <c r="R34" s="112"/>
      <c r="S34" s="115"/>
    </row>
    <row r="35" spans="1:19" ht="10.5" customHeight="1">
      <c r="A35" s="118"/>
      <c r="B35" s="118"/>
      <c r="C35" s="118"/>
      <c r="D35" s="118"/>
      <c r="E35" s="118"/>
      <c r="F35" s="118"/>
      <c r="G35" s="116"/>
      <c r="H35" s="112"/>
      <c r="I35" s="115"/>
      <c r="J35" s="112"/>
      <c r="K35" s="115"/>
      <c r="L35" s="112"/>
      <c r="M35" s="115"/>
      <c r="N35" s="112"/>
      <c r="O35" s="115"/>
      <c r="P35" s="112"/>
      <c r="Q35" s="115"/>
      <c r="R35" s="112"/>
      <c r="S35" s="115"/>
    </row>
    <row r="36" spans="1:19" ht="10.5" customHeight="1">
      <c r="A36" s="119"/>
      <c r="B36" s="119"/>
      <c r="C36" s="119"/>
      <c r="D36" s="119"/>
      <c r="E36" s="119"/>
      <c r="F36" s="119"/>
      <c r="G36" s="116" t="s">
        <v>47</v>
      </c>
      <c r="H36" s="115"/>
      <c r="I36" s="112"/>
      <c r="J36" s="115"/>
      <c r="K36" s="112"/>
      <c r="L36" s="115"/>
      <c r="M36" s="112"/>
      <c r="N36" s="115"/>
      <c r="O36" s="112"/>
      <c r="P36" s="115"/>
      <c r="Q36" s="112"/>
      <c r="R36" s="115"/>
      <c r="S36" s="112"/>
    </row>
    <row r="37" spans="1:19" ht="10.5" customHeight="1">
      <c r="A37" s="117"/>
      <c r="B37" s="117"/>
      <c r="C37" s="117"/>
      <c r="D37" s="117"/>
      <c r="E37" s="117"/>
      <c r="F37" s="117"/>
      <c r="G37" s="116"/>
      <c r="H37" s="115"/>
      <c r="I37" s="112"/>
      <c r="J37" s="115"/>
      <c r="K37" s="112"/>
      <c r="L37" s="115"/>
      <c r="M37" s="112"/>
      <c r="N37" s="115"/>
      <c r="O37" s="112"/>
      <c r="P37" s="115"/>
      <c r="Q37" s="112"/>
      <c r="R37" s="115"/>
      <c r="S37" s="112"/>
    </row>
    <row r="38" spans="1:19" ht="10.5" customHeight="1">
      <c r="A38" s="118"/>
      <c r="B38" s="118"/>
      <c r="C38" s="118"/>
      <c r="D38" s="118"/>
      <c r="E38" s="118"/>
      <c r="F38" s="118"/>
      <c r="G38" s="116"/>
      <c r="H38" s="115"/>
      <c r="I38" s="112"/>
      <c r="J38" s="115"/>
      <c r="K38" s="112"/>
      <c r="L38" s="115"/>
      <c r="M38" s="112"/>
      <c r="N38" s="115"/>
      <c r="O38" s="112"/>
      <c r="P38" s="115"/>
      <c r="Q38" s="112"/>
      <c r="R38" s="115"/>
      <c r="S38" s="112"/>
    </row>
    <row r="39" spans="1:19" ht="4.5" customHeight="1">
      <c r="A39" s="121"/>
      <c r="B39" s="121"/>
      <c r="C39" s="121"/>
      <c r="D39" s="121"/>
      <c r="E39" s="121"/>
      <c r="F39" s="121"/>
      <c r="G39" s="121"/>
      <c r="H39" s="121"/>
      <c r="I39" s="121"/>
      <c r="J39" s="121"/>
      <c r="K39" s="121"/>
      <c r="L39" s="121"/>
      <c r="M39" s="121"/>
      <c r="N39" s="121"/>
      <c r="O39" s="121"/>
      <c r="P39" s="121"/>
      <c r="Q39" s="121"/>
      <c r="R39" s="121"/>
      <c r="S39" s="121"/>
    </row>
    <row r="40" spans="1:19" ht="24.75" customHeight="1">
      <c r="A40" s="122" t="s">
        <v>43</v>
      </c>
      <c r="B40" s="122"/>
      <c r="C40" s="122"/>
      <c r="D40" s="112" t="str">
        <f>'Ordine Entrata'!$A$7</f>
        <v> </v>
      </c>
      <c r="E40" s="112"/>
      <c r="F40" s="112"/>
      <c r="G40" s="60"/>
      <c r="H40" s="116" t="s">
        <v>44</v>
      </c>
      <c r="I40" s="116"/>
      <c r="J40" s="116" t="s">
        <v>45</v>
      </c>
      <c r="K40" s="116"/>
      <c r="L40" s="116" t="s">
        <v>46</v>
      </c>
      <c r="M40" s="116"/>
      <c r="N40" s="116" t="s">
        <v>57</v>
      </c>
      <c r="O40" s="116"/>
      <c r="P40" s="116" t="s">
        <v>58</v>
      </c>
      <c r="Q40" s="116"/>
      <c r="R40" s="116" t="s">
        <v>47</v>
      </c>
      <c r="S40" s="116"/>
    </row>
    <row r="41" spans="1:19" ht="10.5" customHeight="1">
      <c r="A41" s="119" t="s">
        <v>48</v>
      </c>
      <c r="B41" s="119"/>
      <c r="C41" s="119"/>
      <c r="D41" s="119"/>
      <c r="E41" s="119"/>
      <c r="F41" s="119"/>
      <c r="G41" s="116" t="s">
        <v>49</v>
      </c>
      <c r="H41" s="112"/>
      <c r="I41" s="115"/>
      <c r="J41" s="112"/>
      <c r="K41" s="115"/>
      <c r="L41" s="112"/>
      <c r="M41" s="115"/>
      <c r="N41" s="112"/>
      <c r="O41" s="115"/>
      <c r="P41" s="112"/>
      <c r="Q41" s="115"/>
      <c r="R41" s="112"/>
      <c r="S41" s="115"/>
    </row>
    <row r="42" spans="1:19" ht="10.5" customHeight="1">
      <c r="A42" s="117" t="str">
        <f>'Ordine Entrata'!$B$7</f>
        <v> </v>
      </c>
      <c r="B42" s="117"/>
      <c r="C42" s="117"/>
      <c r="D42" s="117"/>
      <c r="E42" s="117"/>
      <c r="F42" s="117"/>
      <c r="G42" s="116"/>
      <c r="H42" s="112"/>
      <c r="I42" s="115"/>
      <c r="J42" s="112"/>
      <c r="K42" s="115"/>
      <c r="L42" s="112"/>
      <c r="M42" s="115"/>
      <c r="N42" s="112"/>
      <c r="O42" s="115"/>
      <c r="P42" s="112"/>
      <c r="Q42" s="115"/>
      <c r="R42" s="112"/>
      <c r="S42" s="115"/>
    </row>
    <row r="43" spans="1:19" ht="10.5" customHeight="1">
      <c r="A43" s="118"/>
      <c r="B43" s="118"/>
      <c r="C43" s="118"/>
      <c r="D43" s="118"/>
      <c r="E43" s="118"/>
      <c r="F43" s="118"/>
      <c r="G43" s="116"/>
      <c r="H43" s="112"/>
      <c r="I43" s="115"/>
      <c r="J43" s="112"/>
      <c r="K43" s="115"/>
      <c r="L43" s="112"/>
      <c r="M43" s="115"/>
      <c r="N43" s="112"/>
      <c r="O43" s="115"/>
      <c r="P43" s="112"/>
      <c r="Q43" s="115"/>
      <c r="R43" s="112"/>
      <c r="S43" s="115"/>
    </row>
    <row r="44" spans="1:19" ht="10.5" customHeight="1">
      <c r="A44" s="119" t="s">
        <v>50</v>
      </c>
      <c r="B44" s="119"/>
      <c r="C44" s="119"/>
      <c r="D44" s="119"/>
      <c r="E44" s="119"/>
      <c r="F44" s="119"/>
      <c r="G44" s="116" t="s">
        <v>51</v>
      </c>
      <c r="H44" s="112"/>
      <c r="I44" s="115"/>
      <c r="J44" s="112"/>
      <c r="K44" s="115"/>
      <c r="L44" s="112"/>
      <c r="M44" s="115"/>
      <c r="N44" s="112"/>
      <c r="O44" s="115"/>
      <c r="P44" s="112"/>
      <c r="Q44" s="115"/>
      <c r="R44" s="112"/>
      <c r="S44" s="115"/>
    </row>
    <row r="45" spans="1:19" ht="10.5" customHeight="1">
      <c r="A45" s="117" t="str">
        <f>CONCATENATE('Ordine Entrata'!$C$7," ",'Ordine Entrata'!$D$7)</f>
        <v>   </v>
      </c>
      <c r="B45" s="117"/>
      <c r="C45" s="117"/>
      <c r="D45" s="117"/>
      <c r="E45" s="117"/>
      <c r="F45" s="117"/>
      <c r="G45" s="116"/>
      <c r="H45" s="112"/>
      <c r="I45" s="115"/>
      <c r="J45" s="112"/>
      <c r="K45" s="115"/>
      <c r="L45" s="112"/>
      <c r="M45" s="115"/>
      <c r="N45" s="112"/>
      <c r="O45" s="115"/>
      <c r="P45" s="112"/>
      <c r="Q45" s="115"/>
      <c r="R45" s="112"/>
      <c r="S45" s="115"/>
    </row>
    <row r="46" spans="1:19" ht="10.5" customHeight="1">
      <c r="A46" s="118"/>
      <c r="B46" s="118"/>
      <c r="C46" s="118"/>
      <c r="D46" s="118"/>
      <c r="E46" s="118"/>
      <c r="F46" s="118"/>
      <c r="G46" s="116"/>
      <c r="H46" s="112"/>
      <c r="I46" s="115"/>
      <c r="J46" s="112"/>
      <c r="K46" s="115"/>
      <c r="L46" s="112"/>
      <c r="M46" s="115"/>
      <c r="N46" s="112"/>
      <c r="O46" s="115"/>
      <c r="P46" s="112"/>
      <c r="Q46" s="115"/>
      <c r="R46" s="112"/>
      <c r="S46" s="115"/>
    </row>
    <row r="47" spans="1:19" ht="10.5" customHeight="1">
      <c r="A47" s="119"/>
      <c r="B47" s="119"/>
      <c r="C47" s="119"/>
      <c r="D47" s="119"/>
      <c r="E47" s="119"/>
      <c r="F47" s="119"/>
      <c r="G47" s="116" t="s">
        <v>47</v>
      </c>
      <c r="H47" s="115"/>
      <c r="I47" s="112"/>
      <c r="J47" s="115"/>
      <c r="K47" s="112"/>
      <c r="L47" s="115"/>
      <c r="M47" s="112"/>
      <c r="N47" s="115"/>
      <c r="O47" s="112"/>
      <c r="P47" s="115"/>
      <c r="Q47" s="112"/>
      <c r="R47" s="115"/>
      <c r="S47" s="112"/>
    </row>
    <row r="48" spans="1:19" ht="10.5" customHeight="1">
      <c r="A48" s="117"/>
      <c r="B48" s="117"/>
      <c r="C48" s="117"/>
      <c r="D48" s="117"/>
      <c r="E48" s="117"/>
      <c r="F48" s="117"/>
      <c r="G48" s="116"/>
      <c r="H48" s="115"/>
      <c r="I48" s="112"/>
      <c r="J48" s="115"/>
      <c r="K48" s="112"/>
      <c r="L48" s="115"/>
      <c r="M48" s="112"/>
      <c r="N48" s="115"/>
      <c r="O48" s="112"/>
      <c r="P48" s="115"/>
      <c r="Q48" s="112"/>
      <c r="R48" s="115"/>
      <c r="S48" s="112"/>
    </row>
    <row r="49" spans="1:19" ht="10.5" customHeight="1">
      <c r="A49" s="118"/>
      <c r="B49" s="118"/>
      <c r="C49" s="118"/>
      <c r="D49" s="118"/>
      <c r="E49" s="118"/>
      <c r="F49" s="118"/>
      <c r="G49" s="116"/>
      <c r="H49" s="115"/>
      <c r="I49" s="112"/>
      <c r="J49" s="115"/>
      <c r="K49" s="112"/>
      <c r="L49" s="115"/>
      <c r="M49" s="112"/>
      <c r="N49" s="115"/>
      <c r="O49" s="112"/>
      <c r="P49" s="115"/>
      <c r="Q49" s="112"/>
      <c r="R49" s="115"/>
      <c r="S49" s="112"/>
    </row>
    <row r="50" spans="1:19" ht="4.5" customHeight="1">
      <c r="A50" s="121"/>
      <c r="B50" s="121"/>
      <c r="C50" s="121"/>
      <c r="D50" s="121"/>
      <c r="E50" s="121"/>
      <c r="F50" s="121"/>
      <c r="G50" s="121"/>
      <c r="H50" s="121"/>
      <c r="I50" s="121"/>
      <c r="J50" s="121"/>
      <c r="K50" s="121"/>
      <c r="L50" s="121"/>
      <c r="M50" s="121"/>
      <c r="N50" s="121"/>
      <c r="O50" s="121"/>
      <c r="P50" s="121"/>
      <c r="Q50" s="121"/>
      <c r="R50" s="121"/>
      <c r="S50" s="121"/>
    </row>
    <row r="51" spans="1:19" ht="24.75" customHeight="1">
      <c r="A51" s="122" t="s">
        <v>43</v>
      </c>
      <c r="B51" s="122"/>
      <c r="C51" s="122"/>
      <c r="D51" s="112" t="str">
        <f>'Ordine Entrata'!$A$8</f>
        <v> </v>
      </c>
      <c r="E51" s="112"/>
      <c r="F51" s="112"/>
      <c r="G51" s="60"/>
      <c r="H51" s="116" t="s">
        <v>44</v>
      </c>
      <c r="I51" s="116"/>
      <c r="J51" s="116" t="s">
        <v>45</v>
      </c>
      <c r="K51" s="116"/>
      <c r="L51" s="116" t="s">
        <v>46</v>
      </c>
      <c r="M51" s="116"/>
      <c r="N51" s="116" t="s">
        <v>57</v>
      </c>
      <c r="O51" s="116"/>
      <c r="P51" s="116" t="s">
        <v>58</v>
      </c>
      <c r="Q51" s="116"/>
      <c r="R51" s="116" t="s">
        <v>47</v>
      </c>
      <c r="S51" s="116"/>
    </row>
    <row r="52" spans="1:19" ht="10.5" customHeight="1">
      <c r="A52" s="119" t="s">
        <v>48</v>
      </c>
      <c r="B52" s="119"/>
      <c r="C52" s="119"/>
      <c r="D52" s="119"/>
      <c r="E52" s="119"/>
      <c r="F52" s="119"/>
      <c r="G52" s="116" t="s">
        <v>49</v>
      </c>
      <c r="H52" s="112"/>
      <c r="I52" s="115"/>
      <c r="J52" s="112"/>
      <c r="K52" s="115"/>
      <c r="L52" s="112"/>
      <c r="M52" s="115"/>
      <c r="N52" s="112"/>
      <c r="O52" s="115"/>
      <c r="P52" s="112"/>
      <c r="Q52" s="115"/>
      <c r="R52" s="112"/>
      <c r="S52" s="115"/>
    </row>
    <row r="53" spans="1:19" ht="10.5" customHeight="1">
      <c r="A53" s="117" t="str">
        <f>'Ordine Entrata'!$B$8</f>
        <v> </v>
      </c>
      <c r="B53" s="117"/>
      <c r="C53" s="117"/>
      <c r="D53" s="117"/>
      <c r="E53" s="117"/>
      <c r="F53" s="117"/>
      <c r="G53" s="116"/>
      <c r="H53" s="112"/>
      <c r="I53" s="115"/>
      <c r="J53" s="112"/>
      <c r="K53" s="115"/>
      <c r="L53" s="112"/>
      <c r="M53" s="115"/>
      <c r="N53" s="112"/>
      <c r="O53" s="115"/>
      <c r="P53" s="112"/>
      <c r="Q53" s="115"/>
      <c r="R53" s="112"/>
      <c r="S53" s="115"/>
    </row>
    <row r="54" spans="1:19" ht="10.5" customHeight="1">
      <c r="A54" s="118"/>
      <c r="B54" s="118"/>
      <c r="C54" s="118"/>
      <c r="D54" s="118"/>
      <c r="E54" s="118"/>
      <c r="F54" s="118"/>
      <c r="G54" s="116"/>
      <c r="H54" s="112"/>
      <c r="I54" s="115"/>
      <c r="J54" s="112"/>
      <c r="K54" s="115"/>
      <c r="L54" s="112"/>
      <c r="M54" s="115"/>
      <c r="N54" s="112"/>
      <c r="O54" s="115"/>
      <c r="P54" s="112"/>
      <c r="Q54" s="115"/>
      <c r="R54" s="112"/>
      <c r="S54" s="115"/>
    </row>
    <row r="55" spans="1:19" ht="10.5" customHeight="1">
      <c r="A55" s="119" t="s">
        <v>50</v>
      </c>
      <c r="B55" s="119"/>
      <c r="C55" s="119"/>
      <c r="D55" s="119"/>
      <c r="E55" s="119"/>
      <c r="F55" s="119"/>
      <c r="G55" s="116" t="s">
        <v>51</v>
      </c>
      <c r="H55" s="112"/>
      <c r="I55" s="115"/>
      <c r="J55" s="112"/>
      <c r="K55" s="115"/>
      <c r="L55" s="112"/>
      <c r="M55" s="115"/>
      <c r="N55" s="112"/>
      <c r="O55" s="115"/>
      <c r="P55" s="112"/>
      <c r="Q55" s="115"/>
      <c r="R55" s="112"/>
      <c r="S55" s="115"/>
    </row>
    <row r="56" spans="1:19" ht="10.5" customHeight="1">
      <c r="A56" s="117" t="str">
        <f>CONCATENATE('Ordine Entrata'!$C$8," ",'Ordine Entrata'!$D$8)</f>
        <v>   </v>
      </c>
      <c r="B56" s="117"/>
      <c r="C56" s="117"/>
      <c r="D56" s="117"/>
      <c r="E56" s="117"/>
      <c r="F56" s="117"/>
      <c r="G56" s="116"/>
      <c r="H56" s="112"/>
      <c r="I56" s="115"/>
      <c r="J56" s="112"/>
      <c r="K56" s="115"/>
      <c r="L56" s="112"/>
      <c r="M56" s="115"/>
      <c r="N56" s="112"/>
      <c r="O56" s="115"/>
      <c r="P56" s="112"/>
      <c r="Q56" s="115"/>
      <c r="R56" s="112"/>
      <c r="S56" s="115"/>
    </row>
    <row r="57" spans="1:19" ht="10.5" customHeight="1">
      <c r="A57" s="118"/>
      <c r="B57" s="118"/>
      <c r="C57" s="118"/>
      <c r="D57" s="118"/>
      <c r="E57" s="118"/>
      <c r="F57" s="118"/>
      <c r="G57" s="116"/>
      <c r="H57" s="112"/>
      <c r="I57" s="115"/>
      <c r="J57" s="112"/>
      <c r="K57" s="115"/>
      <c r="L57" s="112"/>
      <c r="M57" s="115"/>
      <c r="N57" s="112"/>
      <c r="O57" s="115"/>
      <c r="P57" s="112"/>
      <c r="Q57" s="115"/>
      <c r="R57" s="112"/>
      <c r="S57" s="115"/>
    </row>
    <row r="58" spans="1:19" ht="10.5" customHeight="1">
      <c r="A58" s="119"/>
      <c r="B58" s="119"/>
      <c r="C58" s="119"/>
      <c r="D58" s="119"/>
      <c r="E58" s="119"/>
      <c r="F58" s="119"/>
      <c r="G58" s="116" t="s">
        <v>47</v>
      </c>
      <c r="H58" s="115"/>
      <c r="I58" s="112"/>
      <c r="J58" s="115"/>
      <c r="K58" s="112"/>
      <c r="L58" s="115"/>
      <c r="M58" s="112"/>
      <c r="N58" s="115"/>
      <c r="O58" s="112"/>
      <c r="P58" s="115"/>
      <c r="Q58" s="112"/>
      <c r="R58" s="115"/>
      <c r="S58" s="112"/>
    </row>
    <row r="59" spans="1:19" ht="10.5" customHeight="1">
      <c r="A59" s="117"/>
      <c r="B59" s="117"/>
      <c r="C59" s="117"/>
      <c r="D59" s="117"/>
      <c r="E59" s="117"/>
      <c r="F59" s="117"/>
      <c r="G59" s="116"/>
      <c r="H59" s="115"/>
      <c r="I59" s="112"/>
      <c r="J59" s="115"/>
      <c r="K59" s="112"/>
      <c r="L59" s="115"/>
      <c r="M59" s="112"/>
      <c r="N59" s="115"/>
      <c r="O59" s="112"/>
      <c r="P59" s="115"/>
      <c r="Q59" s="112"/>
      <c r="R59" s="115"/>
      <c r="S59" s="112"/>
    </row>
    <row r="60" spans="1:19" ht="10.5" customHeight="1">
      <c r="A60" s="118"/>
      <c r="B60" s="118"/>
      <c r="C60" s="118"/>
      <c r="D60" s="118"/>
      <c r="E60" s="118"/>
      <c r="F60" s="118"/>
      <c r="G60" s="116"/>
      <c r="H60" s="115"/>
      <c r="I60" s="112"/>
      <c r="J60" s="115"/>
      <c r="K60" s="112"/>
      <c r="L60" s="115"/>
      <c r="M60" s="112"/>
      <c r="N60" s="115"/>
      <c r="O60" s="112"/>
      <c r="P60" s="115"/>
      <c r="Q60" s="112"/>
      <c r="R60" s="115"/>
      <c r="S60" s="112"/>
    </row>
    <row r="61" spans="1:19" ht="34.5" customHeight="1">
      <c r="A61" s="124"/>
      <c r="B61" s="124"/>
      <c r="C61" s="124"/>
      <c r="D61" s="124"/>
      <c r="E61" s="124"/>
      <c r="F61" s="124"/>
      <c r="G61" s="124"/>
      <c r="H61" s="124"/>
      <c r="I61" s="124"/>
      <c r="J61" s="124"/>
      <c r="K61" s="124"/>
      <c r="L61" s="124"/>
      <c r="M61" s="124"/>
      <c r="N61" s="124"/>
      <c r="O61" s="124"/>
      <c r="P61" s="124"/>
      <c r="Q61" s="124"/>
      <c r="R61" s="124"/>
      <c r="S61" s="124"/>
    </row>
    <row r="62" spans="1:19" ht="12.75">
      <c r="A62" s="120" t="s">
        <v>39</v>
      </c>
      <c r="B62" s="120"/>
      <c r="C62" s="120"/>
      <c r="D62" s="120"/>
      <c r="E62" s="123" t="str">
        <f>$E$1</f>
        <v>CAMPIONATO ITALIANO FISR 2017</v>
      </c>
      <c r="F62" s="123"/>
      <c r="G62" s="123"/>
      <c r="H62" s="123"/>
      <c r="I62" s="123"/>
      <c r="J62" s="123"/>
      <c r="K62" s="123"/>
      <c r="L62" s="123"/>
      <c r="M62" s="123"/>
      <c r="N62" s="123"/>
      <c r="O62" s="123"/>
      <c r="P62" s="123"/>
      <c r="Q62" s="123"/>
      <c r="R62" s="123"/>
      <c r="S62" s="123"/>
    </row>
    <row r="63" spans="1:19" ht="4.5" customHeight="1">
      <c r="A63" s="121"/>
      <c r="B63" s="121"/>
      <c r="C63" s="121"/>
      <c r="D63" s="121"/>
      <c r="E63" s="121"/>
      <c r="F63" s="121"/>
      <c r="G63" s="121"/>
      <c r="H63" s="121"/>
      <c r="I63" s="121"/>
      <c r="J63" s="121"/>
      <c r="K63" s="121"/>
      <c r="L63" s="121"/>
      <c r="M63" s="121"/>
      <c r="N63" s="121"/>
      <c r="O63" s="121"/>
      <c r="P63" s="121"/>
      <c r="Q63" s="121"/>
      <c r="R63" s="121"/>
      <c r="S63" s="121"/>
    </row>
    <row r="64" spans="1:19" ht="12.75">
      <c r="A64" s="120" t="s">
        <v>40</v>
      </c>
      <c r="B64" s="120"/>
      <c r="C64" s="111">
        <f>$C$3</f>
        <v>0</v>
      </c>
      <c r="D64" s="111"/>
      <c r="E64" s="111"/>
      <c r="F64" s="111"/>
      <c r="G64" s="111"/>
      <c r="H64" s="111"/>
      <c r="I64" s="111"/>
      <c r="J64" s="111"/>
      <c r="K64" s="111"/>
      <c r="L64" s="111"/>
      <c r="M64" s="111"/>
      <c r="N64" s="111"/>
      <c r="O64" s="59" t="s">
        <v>41</v>
      </c>
      <c r="P64" s="110">
        <f>$P$3</f>
        <v>42893</v>
      </c>
      <c r="Q64" s="110"/>
      <c r="R64" s="110"/>
      <c r="S64" s="110"/>
    </row>
    <row r="65" spans="1:19" ht="4.5" customHeight="1">
      <c r="A65" s="121"/>
      <c r="B65" s="121"/>
      <c r="C65" s="121"/>
      <c r="D65" s="121"/>
      <c r="E65" s="121"/>
      <c r="F65" s="121"/>
      <c r="G65" s="121"/>
      <c r="H65" s="121"/>
      <c r="I65" s="121"/>
      <c r="J65" s="121"/>
      <c r="K65" s="121"/>
      <c r="L65" s="121"/>
      <c r="M65" s="121"/>
      <c r="N65" s="121"/>
      <c r="O65" s="121"/>
      <c r="P65" s="121"/>
      <c r="Q65" s="121"/>
      <c r="R65" s="121"/>
      <c r="S65" s="121"/>
    </row>
    <row r="66" spans="1:19" ht="12.75">
      <c r="A66" s="120" t="s">
        <v>42</v>
      </c>
      <c r="B66" s="120"/>
      <c r="C66" s="111">
        <f>$C$5</f>
        <v>0</v>
      </c>
      <c r="D66" s="111"/>
      <c r="E66" s="111"/>
      <c r="F66" s="111"/>
      <c r="G66" s="111"/>
      <c r="H66" s="111"/>
      <c r="I66" s="111"/>
      <c r="J66" s="111"/>
      <c r="K66" s="111"/>
      <c r="L66" s="111"/>
      <c r="M66" s="111"/>
      <c r="N66" s="111"/>
      <c r="O66" s="111"/>
      <c r="P66" s="111"/>
      <c r="Q66" s="111"/>
      <c r="S66" s="98"/>
    </row>
    <row r="67" spans="1:19" ht="6" customHeight="1">
      <c r="A67" s="121"/>
      <c r="B67" s="121"/>
      <c r="C67" s="121"/>
      <c r="D67" s="121"/>
      <c r="E67" s="121"/>
      <c r="F67" s="121"/>
      <c r="G67" s="121"/>
      <c r="H67" s="121"/>
      <c r="I67" s="121"/>
      <c r="J67" s="121"/>
      <c r="K67" s="121"/>
      <c r="L67" s="121"/>
      <c r="M67" s="121"/>
      <c r="N67" s="121"/>
      <c r="O67" s="121"/>
      <c r="P67" s="121"/>
      <c r="Q67" s="121"/>
      <c r="R67" s="121"/>
      <c r="S67" s="121"/>
    </row>
    <row r="68" spans="1:19" ht="24.75" customHeight="1">
      <c r="A68" s="122" t="s">
        <v>43</v>
      </c>
      <c r="B68" s="122"/>
      <c r="C68" s="122"/>
      <c r="D68" s="112" t="str">
        <f>'Ordine Entrata'!$A$9</f>
        <v> </v>
      </c>
      <c r="E68" s="112"/>
      <c r="F68" s="112"/>
      <c r="G68" s="60"/>
      <c r="H68" s="116" t="s">
        <v>44</v>
      </c>
      <c r="I68" s="116"/>
      <c r="J68" s="116" t="s">
        <v>45</v>
      </c>
      <c r="K68" s="116"/>
      <c r="L68" s="116" t="s">
        <v>46</v>
      </c>
      <c r="M68" s="116"/>
      <c r="N68" s="116" t="s">
        <v>57</v>
      </c>
      <c r="O68" s="116"/>
      <c r="P68" s="116" t="s">
        <v>58</v>
      </c>
      <c r="Q68" s="116"/>
      <c r="R68" s="116" t="s">
        <v>47</v>
      </c>
      <c r="S68" s="116"/>
    </row>
    <row r="69" spans="1:19" ht="10.5" customHeight="1">
      <c r="A69" s="119" t="s">
        <v>48</v>
      </c>
      <c r="B69" s="119"/>
      <c r="C69" s="119"/>
      <c r="D69" s="119"/>
      <c r="E69" s="119"/>
      <c r="F69" s="119"/>
      <c r="G69" s="116" t="s">
        <v>49</v>
      </c>
      <c r="H69" s="112"/>
      <c r="I69" s="115"/>
      <c r="J69" s="112"/>
      <c r="K69" s="115"/>
      <c r="L69" s="112"/>
      <c r="M69" s="115"/>
      <c r="N69" s="112"/>
      <c r="O69" s="115"/>
      <c r="P69" s="112"/>
      <c r="Q69" s="115"/>
      <c r="R69" s="112"/>
      <c r="S69" s="115"/>
    </row>
    <row r="70" spans="1:19" ht="10.5" customHeight="1">
      <c r="A70" s="117" t="str">
        <f>'Ordine Entrata'!$B$9</f>
        <v> </v>
      </c>
      <c r="B70" s="117"/>
      <c r="C70" s="117"/>
      <c r="D70" s="117"/>
      <c r="E70" s="117"/>
      <c r="F70" s="117"/>
      <c r="G70" s="116"/>
      <c r="H70" s="112"/>
      <c r="I70" s="115"/>
      <c r="J70" s="112"/>
      <c r="K70" s="115"/>
      <c r="L70" s="112"/>
      <c r="M70" s="115"/>
      <c r="N70" s="112"/>
      <c r="O70" s="115"/>
      <c r="P70" s="112"/>
      <c r="Q70" s="115"/>
      <c r="R70" s="112"/>
      <c r="S70" s="115"/>
    </row>
    <row r="71" spans="1:19" ht="10.5" customHeight="1">
      <c r="A71" s="118"/>
      <c r="B71" s="118"/>
      <c r="C71" s="118"/>
      <c r="D71" s="118"/>
      <c r="E71" s="118"/>
      <c r="F71" s="118"/>
      <c r="G71" s="116"/>
      <c r="H71" s="112"/>
      <c r="I71" s="115"/>
      <c r="J71" s="112"/>
      <c r="K71" s="115"/>
      <c r="L71" s="112"/>
      <c r="M71" s="115"/>
      <c r="N71" s="112"/>
      <c r="O71" s="115"/>
      <c r="P71" s="112"/>
      <c r="Q71" s="115"/>
      <c r="R71" s="112"/>
      <c r="S71" s="115"/>
    </row>
    <row r="72" spans="1:19" ht="10.5" customHeight="1">
      <c r="A72" s="119" t="s">
        <v>50</v>
      </c>
      <c r="B72" s="119"/>
      <c r="C72" s="119"/>
      <c r="D72" s="119"/>
      <c r="E72" s="119"/>
      <c r="F72" s="119"/>
      <c r="G72" s="116" t="s">
        <v>51</v>
      </c>
      <c r="H72" s="112"/>
      <c r="I72" s="115"/>
      <c r="J72" s="112"/>
      <c r="K72" s="115"/>
      <c r="L72" s="112"/>
      <c r="M72" s="115"/>
      <c r="N72" s="112"/>
      <c r="O72" s="115"/>
      <c r="P72" s="112"/>
      <c r="Q72" s="115"/>
      <c r="R72" s="112"/>
      <c r="S72" s="115"/>
    </row>
    <row r="73" spans="1:19" ht="10.5" customHeight="1">
      <c r="A73" s="117" t="str">
        <f>CONCATENATE('Ordine Entrata'!$C$9," ",'Ordine Entrata'!$D$9)</f>
        <v>   </v>
      </c>
      <c r="B73" s="117"/>
      <c r="C73" s="117"/>
      <c r="D73" s="117"/>
      <c r="E73" s="117"/>
      <c r="F73" s="117"/>
      <c r="G73" s="116"/>
      <c r="H73" s="112"/>
      <c r="I73" s="115"/>
      <c r="J73" s="112"/>
      <c r="K73" s="115"/>
      <c r="L73" s="112"/>
      <c r="M73" s="115"/>
      <c r="N73" s="112"/>
      <c r="O73" s="115"/>
      <c r="P73" s="112"/>
      <c r="Q73" s="115"/>
      <c r="R73" s="112"/>
      <c r="S73" s="115"/>
    </row>
    <row r="74" spans="1:19" ht="10.5" customHeight="1">
      <c r="A74" s="118"/>
      <c r="B74" s="118"/>
      <c r="C74" s="118"/>
      <c r="D74" s="118"/>
      <c r="E74" s="118"/>
      <c r="F74" s="118"/>
      <c r="G74" s="116"/>
      <c r="H74" s="112"/>
      <c r="I74" s="115"/>
      <c r="J74" s="112"/>
      <c r="K74" s="115"/>
      <c r="L74" s="112"/>
      <c r="M74" s="115"/>
      <c r="N74" s="112"/>
      <c r="O74" s="115"/>
      <c r="P74" s="112"/>
      <c r="Q74" s="115"/>
      <c r="R74" s="112"/>
      <c r="S74" s="115"/>
    </row>
    <row r="75" spans="1:19" ht="10.5" customHeight="1">
      <c r="A75" s="119"/>
      <c r="B75" s="119"/>
      <c r="C75" s="119"/>
      <c r="D75" s="119"/>
      <c r="E75" s="119"/>
      <c r="F75" s="119"/>
      <c r="G75" s="116" t="s">
        <v>47</v>
      </c>
      <c r="H75" s="115"/>
      <c r="I75" s="112"/>
      <c r="J75" s="115"/>
      <c r="K75" s="112"/>
      <c r="L75" s="115"/>
      <c r="M75" s="112"/>
      <c r="N75" s="115"/>
      <c r="O75" s="112"/>
      <c r="P75" s="115"/>
      <c r="Q75" s="112"/>
      <c r="R75" s="115"/>
      <c r="S75" s="112"/>
    </row>
    <row r="76" spans="1:19" ht="10.5" customHeight="1">
      <c r="A76" s="117"/>
      <c r="B76" s="117"/>
      <c r="C76" s="117"/>
      <c r="D76" s="117"/>
      <c r="E76" s="117"/>
      <c r="F76" s="117"/>
      <c r="G76" s="116"/>
      <c r="H76" s="115"/>
      <c r="I76" s="112"/>
      <c r="J76" s="115"/>
      <c r="K76" s="112"/>
      <c r="L76" s="115"/>
      <c r="M76" s="112"/>
      <c r="N76" s="115"/>
      <c r="O76" s="112"/>
      <c r="P76" s="115"/>
      <c r="Q76" s="112"/>
      <c r="R76" s="115"/>
      <c r="S76" s="112"/>
    </row>
    <row r="77" spans="1:19" ht="10.5" customHeight="1">
      <c r="A77" s="118"/>
      <c r="B77" s="118"/>
      <c r="C77" s="118"/>
      <c r="D77" s="118"/>
      <c r="E77" s="118"/>
      <c r="F77" s="118"/>
      <c r="G77" s="116"/>
      <c r="H77" s="115"/>
      <c r="I77" s="112"/>
      <c r="J77" s="115"/>
      <c r="K77" s="112"/>
      <c r="L77" s="115"/>
      <c r="M77" s="112"/>
      <c r="N77" s="115"/>
      <c r="O77" s="112"/>
      <c r="P77" s="115"/>
      <c r="Q77" s="112"/>
      <c r="R77" s="115"/>
      <c r="S77" s="112"/>
    </row>
    <row r="78" spans="1:19" ht="4.5" customHeight="1">
      <c r="A78" s="121"/>
      <c r="B78" s="121"/>
      <c r="C78" s="121"/>
      <c r="D78" s="121"/>
      <c r="E78" s="121"/>
      <c r="F78" s="121"/>
      <c r="G78" s="121"/>
      <c r="H78" s="121"/>
      <c r="I78" s="121"/>
      <c r="J78" s="121"/>
      <c r="K78" s="121"/>
      <c r="L78" s="121"/>
      <c r="M78" s="121"/>
      <c r="N78" s="121"/>
      <c r="O78" s="121"/>
      <c r="P78" s="121"/>
      <c r="Q78" s="121"/>
      <c r="R78" s="121"/>
      <c r="S78" s="121"/>
    </row>
    <row r="79" spans="1:19" ht="24.75" customHeight="1">
      <c r="A79" s="122" t="s">
        <v>43</v>
      </c>
      <c r="B79" s="122"/>
      <c r="C79" s="122"/>
      <c r="D79" s="112" t="str">
        <f>'Ordine Entrata'!$A$10</f>
        <v> </v>
      </c>
      <c r="E79" s="112"/>
      <c r="F79" s="112"/>
      <c r="G79" s="60"/>
      <c r="H79" s="116" t="s">
        <v>44</v>
      </c>
      <c r="I79" s="116"/>
      <c r="J79" s="116" t="s">
        <v>45</v>
      </c>
      <c r="K79" s="116"/>
      <c r="L79" s="116" t="s">
        <v>46</v>
      </c>
      <c r="M79" s="116"/>
      <c r="N79" s="116" t="s">
        <v>57</v>
      </c>
      <c r="O79" s="116"/>
      <c r="P79" s="116" t="s">
        <v>58</v>
      </c>
      <c r="Q79" s="116"/>
      <c r="R79" s="116" t="s">
        <v>47</v>
      </c>
      <c r="S79" s="116"/>
    </row>
    <row r="80" spans="1:19" ht="10.5" customHeight="1">
      <c r="A80" s="119" t="s">
        <v>48</v>
      </c>
      <c r="B80" s="119"/>
      <c r="C80" s="119"/>
      <c r="D80" s="119"/>
      <c r="E80" s="119"/>
      <c r="F80" s="119"/>
      <c r="G80" s="116" t="s">
        <v>49</v>
      </c>
      <c r="H80" s="112"/>
      <c r="I80" s="115"/>
      <c r="J80" s="112"/>
      <c r="K80" s="115"/>
      <c r="L80" s="112"/>
      <c r="M80" s="115"/>
      <c r="N80" s="112"/>
      <c r="O80" s="115"/>
      <c r="P80" s="112"/>
      <c r="Q80" s="115"/>
      <c r="R80" s="112"/>
      <c r="S80" s="115"/>
    </row>
    <row r="81" spans="1:19" ht="10.5" customHeight="1">
      <c r="A81" s="117" t="str">
        <f>'Ordine Entrata'!$B$10</f>
        <v> </v>
      </c>
      <c r="B81" s="117"/>
      <c r="C81" s="117"/>
      <c r="D81" s="117"/>
      <c r="E81" s="117"/>
      <c r="F81" s="117"/>
      <c r="G81" s="116"/>
      <c r="H81" s="112"/>
      <c r="I81" s="115"/>
      <c r="J81" s="112"/>
      <c r="K81" s="115"/>
      <c r="L81" s="112"/>
      <c r="M81" s="115"/>
      <c r="N81" s="112"/>
      <c r="O81" s="115"/>
      <c r="P81" s="112"/>
      <c r="Q81" s="115"/>
      <c r="R81" s="112"/>
      <c r="S81" s="115"/>
    </row>
    <row r="82" spans="1:19" ht="10.5" customHeight="1">
      <c r="A82" s="118"/>
      <c r="B82" s="118"/>
      <c r="C82" s="118"/>
      <c r="D82" s="118"/>
      <c r="E82" s="118"/>
      <c r="F82" s="118"/>
      <c r="G82" s="116"/>
      <c r="H82" s="112"/>
      <c r="I82" s="115"/>
      <c r="J82" s="112"/>
      <c r="K82" s="115"/>
      <c r="L82" s="112"/>
      <c r="M82" s="115"/>
      <c r="N82" s="112"/>
      <c r="O82" s="115"/>
      <c r="P82" s="112"/>
      <c r="Q82" s="115"/>
      <c r="R82" s="112"/>
      <c r="S82" s="115"/>
    </row>
    <row r="83" spans="1:19" ht="10.5" customHeight="1">
      <c r="A83" s="119" t="s">
        <v>50</v>
      </c>
      <c r="B83" s="119"/>
      <c r="C83" s="119"/>
      <c r="D83" s="119"/>
      <c r="E83" s="119"/>
      <c r="F83" s="119"/>
      <c r="G83" s="116" t="s">
        <v>51</v>
      </c>
      <c r="H83" s="112"/>
      <c r="I83" s="115"/>
      <c r="J83" s="112"/>
      <c r="K83" s="115"/>
      <c r="L83" s="112"/>
      <c r="M83" s="115"/>
      <c r="N83" s="112"/>
      <c r="O83" s="115"/>
      <c r="P83" s="112"/>
      <c r="Q83" s="115"/>
      <c r="R83" s="112"/>
      <c r="S83" s="115"/>
    </row>
    <row r="84" spans="1:19" ht="10.5" customHeight="1">
      <c r="A84" s="117" t="str">
        <f>CONCATENATE('Ordine Entrata'!$C$10," ",'Ordine Entrata'!$D$10)</f>
        <v>   </v>
      </c>
      <c r="B84" s="117"/>
      <c r="C84" s="117"/>
      <c r="D84" s="117"/>
      <c r="E84" s="117"/>
      <c r="F84" s="117"/>
      <c r="G84" s="116"/>
      <c r="H84" s="112"/>
      <c r="I84" s="115"/>
      <c r="J84" s="112"/>
      <c r="K84" s="115"/>
      <c r="L84" s="112"/>
      <c r="M84" s="115"/>
      <c r="N84" s="112"/>
      <c r="O84" s="115"/>
      <c r="P84" s="112"/>
      <c r="Q84" s="115"/>
      <c r="R84" s="112"/>
      <c r="S84" s="115"/>
    </row>
    <row r="85" spans="1:19" ht="10.5" customHeight="1">
      <c r="A85" s="118"/>
      <c r="B85" s="118"/>
      <c r="C85" s="118"/>
      <c r="D85" s="118"/>
      <c r="E85" s="118"/>
      <c r="F85" s="118"/>
      <c r="G85" s="116"/>
      <c r="H85" s="112"/>
      <c r="I85" s="115"/>
      <c r="J85" s="112"/>
      <c r="K85" s="115"/>
      <c r="L85" s="112"/>
      <c r="M85" s="115"/>
      <c r="N85" s="112"/>
      <c r="O85" s="115"/>
      <c r="P85" s="112"/>
      <c r="Q85" s="115"/>
      <c r="R85" s="112"/>
      <c r="S85" s="115"/>
    </row>
    <row r="86" spans="1:19" ht="10.5" customHeight="1">
      <c r="A86" s="119"/>
      <c r="B86" s="119"/>
      <c r="C86" s="119"/>
      <c r="D86" s="119"/>
      <c r="E86" s="119"/>
      <c r="F86" s="119"/>
      <c r="G86" s="116" t="s">
        <v>47</v>
      </c>
      <c r="H86" s="115"/>
      <c r="I86" s="112"/>
      <c r="J86" s="115"/>
      <c r="K86" s="112"/>
      <c r="L86" s="115"/>
      <c r="M86" s="112"/>
      <c r="N86" s="115"/>
      <c r="O86" s="112"/>
      <c r="P86" s="115"/>
      <c r="Q86" s="112"/>
      <c r="R86" s="115"/>
      <c r="S86" s="112"/>
    </row>
    <row r="87" spans="1:19" ht="10.5" customHeight="1">
      <c r="A87" s="117"/>
      <c r="B87" s="117"/>
      <c r="C87" s="117"/>
      <c r="D87" s="117"/>
      <c r="E87" s="117"/>
      <c r="F87" s="117"/>
      <c r="G87" s="116"/>
      <c r="H87" s="115"/>
      <c r="I87" s="112"/>
      <c r="J87" s="115"/>
      <c r="K87" s="112"/>
      <c r="L87" s="115"/>
      <c r="M87" s="112"/>
      <c r="N87" s="115"/>
      <c r="O87" s="112"/>
      <c r="P87" s="115"/>
      <c r="Q87" s="112"/>
      <c r="R87" s="115"/>
      <c r="S87" s="112"/>
    </row>
    <row r="88" spans="1:19" ht="10.5" customHeight="1">
      <c r="A88" s="118"/>
      <c r="B88" s="118"/>
      <c r="C88" s="118"/>
      <c r="D88" s="118"/>
      <c r="E88" s="118"/>
      <c r="F88" s="118"/>
      <c r="G88" s="116"/>
      <c r="H88" s="115"/>
      <c r="I88" s="112"/>
      <c r="J88" s="115"/>
      <c r="K88" s="112"/>
      <c r="L88" s="115"/>
      <c r="M88" s="112"/>
      <c r="N88" s="115"/>
      <c r="O88" s="112"/>
      <c r="P88" s="115"/>
      <c r="Q88" s="112"/>
      <c r="R88" s="115"/>
      <c r="S88" s="112"/>
    </row>
    <row r="89" spans="1:19" ht="4.5" customHeight="1">
      <c r="A89" s="121"/>
      <c r="B89" s="121"/>
      <c r="C89" s="121"/>
      <c r="D89" s="121"/>
      <c r="E89" s="121"/>
      <c r="F89" s="121"/>
      <c r="G89" s="121"/>
      <c r="H89" s="121"/>
      <c r="I89" s="121"/>
      <c r="J89" s="121"/>
      <c r="K89" s="121"/>
      <c r="L89" s="121"/>
      <c r="M89" s="121"/>
      <c r="N89" s="121"/>
      <c r="O89" s="121"/>
      <c r="P89" s="121"/>
      <c r="Q89" s="121"/>
      <c r="R89" s="121"/>
      <c r="S89" s="121"/>
    </row>
    <row r="90" spans="1:19" ht="24.75" customHeight="1">
      <c r="A90" s="122" t="s">
        <v>43</v>
      </c>
      <c r="B90" s="122"/>
      <c r="C90" s="122"/>
      <c r="D90" s="112" t="str">
        <f>'Ordine Entrata'!$A$11</f>
        <v> </v>
      </c>
      <c r="E90" s="112"/>
      <c r="F90" s="112"/>
      <c r="G90" s="60"/>
      <c r="H90" s="116" t="s">
        <v>44</v>
      </c>
      <c r="I90" s="116"/>
      <c r="J90" s="116" t="s">
        <v>45</v>
      </c>
      <c r="K90" s="116"/>
      <c r="L90" s="116" t="s">
        <v>46</v>
      </c>
      <c r="M90" s="116"/>
      <c r="N90" s="116" t="s">
        <v>57</v>
      </c>
      <c r="O90" s="116"/>
      <c r="P90" s="116" t="s">
        <v>58</v>
      </c>
      <c r="Q90" s="116"/>
      <c r="R90" s="116" t="s">
        <v>47</v>
      </c>
      <c r="S90" s="116"/>
    </row>
    <row r="91" spans="1:19" ht="10.5" customHeight="1">
      <c r="A91" s="119" t="s">
        <v>48</v>
      </c>
      <c r="B91" s="119"/>
      <c r="C91" s="119"/>
      <c r="D91" s="119"/>
      <c r="E91" s="119"/>
      <c r="F91" s="119"/>
      <c r="G91" s="116" t="s">
        <v>49</v>
      </c>
      <c r="H91" s="112"/>
      <c r="I91" s="115"/>
      <c r="J91" s="112"/>
      <c r="K91" s="115"/>
      <c r="L91" s="112"/>
      <c r="M91" s="115"/>
      <c r="N91" s="112"/>
      <c r="O91" s="115"/>
      <c r="P91" s="112"/>
      <c r="Q91" s="115"/>
      <c r="R91" s="112"/>
      <c r="S91" s="115"/>
    </row>
    <row r="92" spans="1:19" ht="10.5" customHeight="1">
      <c r="A92" s="117" t="str">
        <f>'Ordine Entrata'!$B$11</f>
        <v> </v>
      </c>
      <c r="B92" s="117"/>
      <c r="C92" s="117"/>
      <c r="D92" s="117"/>
      <c r="E92" s="117"/>
      <c r="F92" s="117"/>
      <c r="G92" s="116"/>
      <c r="H92" s="112"/>
      <c r="I92" s="115"/>
      <c r="J92" s="112"/>
      <c r="K92" s="115"/>
      <c r="L92" s="112"/>
      <c r="M92" s="115"/>
      <c r="N92" s="112"/>
      <c r="O92" s="115"/>
      <c r="P92" s="112"/>
      <c r="Q92" s="115"/>
      <c r="R92" s="112"/>
      <c r="S92" s="115"/>
    </row>
    <row r="93" spans="1:19" ht="10.5" customHeight="1">
      <c r="A93" s="118"/>
      <c r="B93" s="118"/>
      <c r="C93" s="118"/>
      <c r="D93" s="118"/>
      <c r="E93" s="118"/>
      <c r="F93" s="118"/>
      <c r="G93" s="116"/>
      <c r="H93" s="112"/>
      <c r="I93" s="115"/>
      <c r="J93" s="112"/>
      <c r="K93" s="115"/>
      <c r="L93" s="112"/>
      <c r="M93" s="115"/>
      <c r="N93" s="112"/>
      <c r="O93" s="115"/>
      <c r="P93" s="112"/>
      <c r="Q93" s="115"/>
      <c r="R93" s="112"/>
      <c r="S93" s="115"/>
    </row>
    <row r="94" spans="1:19" ht="10.5" customHeight="1">
      <c r="A94" s="119" t="s">
        <v>50</v>
      </c>
      <c r="B94" s="119"/>
      <c r="C94" s="119"/>
      <c r="D94" s="119"/>
      <c r="E94" s="119"/>
      <c r="F94" s="119"/>
      <c r="G94" s="116" t="s">
        <v>51</v>
      </c>
      <c r="H94" s="112"/>
      <c r="I94" s="115"/>
      <c r="J94" s="112"/>
      <c r="K94" s="115"/>
      <c r="L94" s="112"/>
      <c r="M94" s="115"/>
      <c r="N94" s="112"/>
      <c r="O94" s="115"/>
      <c r="P94" s="112"/>
      <c r="Q94" s="115"/>
      <c r="R94" s="112"/>
      <c r="S94" s="115"/>
    </row>
    <row r="95" spans="1:19" ht="10.5" customHeight="1">
      <c r="A95" s="117" t="str">
        <f>CONCATENATE('Ordine Entrata'!$C$11," ",'Ordine Entrata'!$D$11)</f>
        <v>   </v>
      </c>
      <c r="B95" s="117"/>
      <c r="C95" s="117"/>
      <c r="D95" s="117"/>
      <c r="E95" s="117"/>
      <c r="F95" s="117"/>
      <c r="G95" s="116"/>
      <c r="H95" s="112"/>
      <c r="I95" s="115"/>
      <c r="J95" s="112"/>
      <c r="K95" s="115"/>
      <c r="L95" s="112"/>
      <c r="M95" s="115"/>
      <c r="N95" s="112"/>
      <c r="O95" s="115"/>
      <c r="P95" s="112"/>
      <c r="Q95" s="115"/>
      <c r="R95" s="112"/>
      <c r="S95" s="115"/>
    </row>
    <row r="96" spans="1:19" ht="10.5" customHeight="1">
      <c r="A96" s="118"/>
      <c r="B96" s="118"/>
      <c r="C96" s="118"/>
      <c r="D96" s="118"/>
      <c r="E96" s="118"/>
      <c r="F96" s="118"/>
      <c r="G96" s="116"/>
      <c r="H96" s="112"/>
      <c r="I96" s="115"/>
      <c r="J96" s="112"/>
      <c r="K96" s="115"/>
      <c r="L96" s="112"/>
      <c r="M96" s="115"/>
      <c r="N96" s="112"/>
      <c r="O96" s="115"/>
      <c r="P96" s="112"/>
      <c r="Q96" s="115"/>
      <c r="R96" s="112"/>
      <c r="S96" s="115"/>
    </row>
    <row r="97" spans="1:19" ht="10.5" customHeight="1">
      <c r="A97" s="119"/>
      <c r="B97" s="119"/>
      <c r="C97" s="119"/>
      <c r="D97" s="119"/>
      <c r="E97" s="119"/>
      <c r="F97" s="119"/>
      <c r="G97" s="116" t="s">
        <v>47</v>
      </c>
      <c r="H97" s="115"/>
      <c r="I97" s="112"/>
      <c r="J97" s="115"/>
      <c r="K97" s="112"/>
      <c r="L97" s="115"/>
      <c r="M97" s="112"/>
      <c r="N97" s="115"/>
      <c r="O97" s="112"/>
      <c r="P97" s="115"/>
      <c r="Q97" s="112"/>
      <c r="R97" s="115"/>
      <c r="S97" s="112"/>
    </row>
    <row r="98" spans="1:19" ht="10.5" customHeight="1">
      <c r="A98" s="117"/>
      <c r="B98" s="117"/>
      <c r="C98" s="117"/>
      <c r="D98" s="117"/>
      <c r="E98" s="117"/>
      <c r="F98" s="117"/>
      <c r="G98" s="116"/>
      <c r="H98" s="115"/>
      <c r="I98" s="112"/>
      <c r="J98" s="115"/>
      <c r="K98" s="112"/>
      <c r="L98" s="115"/>
      <c r="M98" s="112"/>
      <c r="N98" s="115"/>
      <c r="O98" s="112"/>
      <c r="P98" s="115"/>
      <c r="Q98" s="112"/>
      <c r="R98" s="115"/>
      <c r="S98" s="112"/>
    </row>
    <row r="99" spans="1:19" ht="10.5" customHeight="1">
      <c r="A99" s="118"/>
      <c r="B99" s="118"/>
      <c r="C99" s="118"/>
      <c r="D99" s="118"/>
      <c r="E99" s="118"/>
      <c r="F99" s="118"/>
      <c r="G99" s="116"/>
      <c r="H99" s="115"/>
      <c r="I99" s="112"/>
      <c r="J99" s="115"/>
      <c r="K99" s="112"/>
      <c r="L99" s="115"/>
      <c r="M99" s="112"/>
      <c r="N99" s="115"/>
      <c r="O99" s="112"/>
      <c r="P99" s="115"/>
      <c r="Q99" s="112"/>
      <c r="R99" s="115"/>
      <c r="S99" s="112"/>
    </row>
    <row r="100" spans="1:19" ht="4.5" customHeight="1">
      <c r="A100" s="121"/>
      <c r="B100" s="121"/>
      <c r="C100" s="121"/>
      <c r="D100" s="121"/>
      <c r="E100" s="121"/>
      <c r="F100" s="121"/>
      <c r="G100" s="121"/>
      <c r="H100" s="121"/>
      <c r="I100" s="121"/>
      <c r="J100" s="121"/>
      <c r="K100" s="121"/>
      <c r="L100" s="121"/>
      <c r="M100" s="121"/>
      <c r="N100" s="121"/>
      <c r="O100" s="121"/>
      <c r="P100" s="121"/>
      <c r="Q100" s="121"/>
      <c r="R100" s="121"/>
      <c r="S100" s="121"/>
    </row>
    <row r="101" spans="1:19" ht="24.75" customHeight="1">
      <c r="A101" s="122" t="s">
        <v>43</v>
      </c>
      <c r="B101" s="122"/>
      <c r="C101" s="122"/>
      <c r="D101" s="112" t="str">
        <f>'Ordine Entrata'!$A$12</f>
        <v> </v>
      </c>
      <c r="E101" s="112"/>
      <c r="F101" s="112"/>
      <c r="G101" s="60"/>
      <c r="H101" s="116" t="s">
        <v>44</v>
      </c>
      <c r="I101" s="116"/>
      <c r="J101" s="116" t="s">
        <v>45</v>
      </c>
      <c r="K101" s="116"/>
      <c r="L101" s="116" t="s">
        <v>46</v>
      </c>
      <c r="M101" s="116"/>
      <c r="N101" s="116" t="s">
        <v>57</v>
      </c>
      <c r="O101" s="116"/>
      <c r="P101" s="116" t="s">
        <v>58</v>
      </c>
      <c r="Q101" s="116"/>
      <c r="R101" s="116" t="s">
        <v>47</v>
      </c>
      <c r="S101" s="116"/>
    </row>
    <row r="102" spans="1:19" ht="10.5" customHeight="1">
      <c r="A102" s="119" t="s">
        <v>48</v>
      </c>
      <c r="B102" s="119"/>
      <c r="C102" s="119"/>
      <c r="D102" s="119"/>
      <c r="E102" s="119"/>
      <c r="F102" s="119"/>
      <c r="G102" s="116" t="s">
        <v>49</v>
      </c>
      <c r="H102" s="112"/>
      <c r="I102" s="115"/>
      <c r="J102" s="112"/>
      <c r="K102" s="115"/>
      <c r="L102" s="112"/>
      <c r="M102" s="115"/>
      <c r="N102" s="112"/>
      <c r="O102" s="115"/>
      <c r="P102" s="112"/>
      <c r="Q102" s="115"/>
      <c r="R102" s="112"/>
      <c r="S102" s="115"/>
    </row>
    <row r="103" spans="1:19" ht="10.5" customHeight="1">
      <c r="A103" s="117" t="str">
        <f>'Ordine Entrata'!$B$12</f>
        <v> </v>
      </c>
      <c r="B103" s="117"/>
      <c r="C103" s="117"/>
      <c r="D103" s="117"/>
      <c r="E103" s="117"/>
      <c r="F103" s="117"/>
      <c r="G103" s="116"/>
      <c r="H103" s="112"/>
      <c r="I103" s="115"/>
      <c r="J103" s="112"/>
      <c r="K103" s="115"/>
      <c r="L103" s="112"/>
      <c r="M103" s="115"/>
      <c r="N103" s="112"/>
      <c r="O103" s="115"/>
      <c r="P103" s="112"/>
      <c r="Q103" s="115"/>
      <c r="R103" s="112"/>
      <c r="S103" s="115"/>
    </row>
    <row r="104" spans="1:19" ht="10.5" customHeight="1">
      <c r="A104" s="118"/>
      <c r="B104" s="118"/>
      <c r="C104" s="118"/>
      <c r="D104" s="118"/>
      <c r="E104" s="118"/>
      <c r="F104" s="118"/>
      <c r="G104" s="116"/>
      <c r="H104" s="112"/>
      <c r="I104" s="115"/>
      <c r="J104" s="112"/>
      <c r="K104" s="115"/>
      <c r="L104" s="112"/>
      <c r="M104" s="115"/>
      <c r="N104" s="112"/>
      <c r="O104" s="115"/>
      <c r="P104" s="112"/>
      <c r="Q104" s="115"/>
      <c r="R104" s="112"/>
      <c r="S104" s="115"/>
    </row>
    <row r="105" spans="1:19" ht="10.5" customHeight="1">
      <c r="A105" s="119" t="s">
        <v>50</v>
      </c>
      <c r="B105" s="119"/>
      <c r="C105" s="119"/>
      <c r="D105" s="119"/>
      <c r="E105" s="119"/>
      <c r="F105" s="119"/>
      <c r="G105" s="116" t="s">
        <v>51</v>
      </c>
      <c r="H105" s="112"/>
      <c r="I105" s="115"/>
      <c r="J105" s="112"/>
      <c r="K105" s="115"/>
      <c r="L105" s="112"/>
      <c r="M105" s="115"/>
      <c r="N105" s="112"/>
      <c r="O105" s="115"/>
      <c r="P105" s="112"/>
      <c r="Q105" s="115"/>
      <c r="R105" s="112"/>
      <c r="S105" s="115"/>
    </row>
    <row r="106" spans="1:19" ht="10.5" customHeight="1">
      <c r="A106" s="117" t="str">
        <f>CONCATENATE('Ordine Entrata'!$C$12," ",'Ordine Entrata'!$D$12)</f>
        <v>   </v>
      </c>
      <c r="B106" s="117"/>
      <c r="C106" s="117"/>
      <c r="D106" s="117"/>
      <c r="E106" s="117"/>
      <c r="F106" s="117"/>
      <c r="G106" s="116"/>
      <c r="H106" s="112"/>
      <c r="I106" s="115"/>
      <c r="J106" s="112"/>
      <c r="K106" s="115"/>
      <c r="L106" s="112"/>
      <c r="M106" s="115"/>
      <c r="N106" s="112"/>
      <c r="O106" s="115"/>
      <c r="P106" s="112"/>
      <c r="Q106" s="115"/>
      <c r="R106" s="112"/>
      <c r="S106" s="115"/>
    </row>
    <row r="107" spans="1:19" ht="10.5" customHeight="1">
      <c r="A107" s="118"/>
      <c r="B107" s="118"/>
      <c r="C107" s="118"/>
      <c r="D107" s="118"/>
      <c r="E107" s="118"/>
      <c r="F107" s="118"/>
      <c r="G107" s="116"/>
      <c r="H107" s="112"/>
      <c r="I107" s="115"/>
      <c r="J107" s="112"/>
      <c r="K107" s="115"/>
      <c r="L107" s="112"/>
      <c r="M107" s="115"/>
      <c r="N107" s="112"/>
      <c r="O107" s="115"/>
      <c r="P107" s="112"/>
      <c r="Q107" s="115"/>
      <c r="R107" s="112"/>
      <c r="S107" s="115"/>
    </row>
    <row r="108" spans="1:19" ht="10.5" customHeight="1">
      <c r="A108" s="119"/>
      <c r="B108" s="119"/>
      <c r="C108" s="119"/>
      <c r="D108" s="119"/>
      <c r="E108" s="119"/>
      <c r="F108" s="119"/>
      <c r="G108" s="116" t="s">
        <v>47</v>
      </c>
      <c r="H108" s="115"/>
      <c r="I108" s="112"/>
      <c r="J108" s="115"/>
      <c r="K108" s="112"/>
      <c r="L108" s="115"/>
      <c r="M108" s="112"/>
      <c r="N108" s="115"/>
      <c r="O108" s="112"/>
      <c r="P108" s="115"/>
      <c r="Q108" s="112"/>
      <c r="R108" s="115"/>
      <c r="S108" s="112"/>
    </row>
    <row r="109" spans="1:19" ht="10.5" customHeight="1">
      <c r="A109" s="117"/>
      <c r="B109" s="117"/>
      <c r="C109" s="117"/>
      <c r="D109" s="117"/>
      <c r="E109" s="117"/>
      <c r="F109" s="117"/>
      <c r="G109" s="116"/>
      <c r="H109" s="115"/>
      <c r="I109" s="112"/>
      <c r="J109" s="115"/>
      <c r="K109" s="112"/>
      <c r="L109" s="115"/>
      <c r="M109" s="112"/>
      <c r="N109" s="115"/>
      <c r="O109" s="112"/>
      <c r="P109" s="115"/>
      <c r="Q109" s="112"/>
      <c r="R109" s="115"/>
      <c r="S109" s="112"/>
    </row>
    <row r="110" spans="1:19" ht="10.5" customHeight="1">
      <c r="A110" s="118"/>
      <c r="B110" s="118"/>
      <c r="C110" s="118"/>
      <c r="D110" s="118"/>
      <c r="E110" s="118"/>
      <c r="F110" s="118"/>
      <c r="G110" s="116"/>
      <c r="H110" s="115"/>
      <c r="I110" s="112"/>
      <c r="J110" s="115"/>
      <c r="K110" s="112"/>
      <c r="L110" s="115"/>
      <c r="M110" s="112"/>
      <c r="N110" s="115"/>
      <c r="O110" s="112"/>
      <c r="P110" s="115"/>
      <c r="Q110" s="112"/>
      <c r="R110" s="115"/>
      <c r="S110" s="112"/>
    </row>
    <row r="111" spans="1:19" ht="4.5" customHeight="1">
      <c r="A111" s="121"/>
      <c r="B111" s="121"/>
      <c r="C111" s="121"/>
      <c r="D111" s="121"/>
      <c r="E111" s="121"/>
      <c r="F111" s="121"/>
      <c r="G111" s="121"/>
      <c r="H111" s="121"/>
      <c r="I111" s="121"/>
      <c r="J111" s="121"/>
      <c r="K111" s="121"/>
      <c r="L111" s="121"/>
      <c r="M111" s="121"/>
      <c r="N111" s="121"/>
      <c r="O111" s="121"/>
      <c r="P111" s="121"/>
      <c r="Q111" s="121"/>
      <c r="R111" s="121"/>
      <c r="S111" s="121"/>
    </row>
    <row r="112" spans="1:19" ht="24.75" customHeight="1">
      <c r="A112" s="122" t="s">
        <v>43</v>
      </c>
      <c r="B112" s="122"/>
      <c r="C112" s="122"/>
      <c r="D112" s="112" t="str">
        <f>'Ordine Entrata'!$A$13</f>
        <v> </v>
      </c>
      <c r="E112" s="112"/>
      <c r="F112" s="112"/>
      <c r="G112" s="60"/>
      <c r="H112" s="116" t="s">
        <v>44</v>
      </c>
      <c r="I112" s="116"/>
      <c r="J112" s="116" t="s">
        <v>45</v>
      </c>
      <c r="K112" s="116"/>
      <c r="L112" s="116" t="s">
        <v>46</v>
      </c>
      <c r="M112" s="116"/>
      <c r="N112" s="116" t="s">
        <v>57</v>
      </c>
      <c r="O112" s="116"/>
      <c r="P112" s="116" t="s">
        <v>58</v>
      </c>
      <c r="Q112" s="116"/>
      <c r="R112" s="116" t="s">
        <v>47</v>
      </c>
      <c r="S112" s="116"/>
    </row>
    <row r="113" spans="1:19" ht="10.5" customHeight="1">
      <c r="A113" s="119" t="s">
        <v>48</v>
      </c>
      <c r="B113" s="119"/>
      <c r="C113" s="119"/>
      <c r="D113" s="119"/>
      <c r="E113" s="119"/>
      <c r="F113" s="119"/>
      <c r="G113" s="116" t="s">
        <v>49</v>
      </c>
      <c r="H113" s="112"/>
      <c r="I113" s="115"/>
      <c r="J113" s="112"/>
      <c r="K113" s="115"/>
      <c r="L113" s="112"/>
      <c r="M113" s="115"/>
      <c r="N113" s="112"/>
      <c r="O113" s="115"/>
      <c r="P113" s="112"/>
      <c r="Q113" s="115"/>
      <c r="R113" s="112"/>
      <c r="S113" s="115"/>
    </row>
    <row r="114" spans="1:19" ht="10.5" customHeight="1">
      <c r="A114" s="117" t="str">
        <f>'Ordine Entrata'!$B$13</f>
        <v> </v>
      </c>
      <c r="B114" s="117"/>
      <c r="C114" s="117"/>
      <c r="D114" s="117"/>
      <c r="E114" s="117"/>
      <c r="F114" s="117"/>
      <c r="G114" s="116"/>
      <c r="H114" s="112"/>
      <c r="I114" s="115"/>
      <c r="J114" s="112"/>
      <c r="K114" s="115"/>
      <c r="L114" s="112"/>
      <c r="M114" s="115"/>
      <c r="N114" s="112"/>
      <c r="O114" s="115"/>
      <c r="P114" s="112"/>
      <c r="Q114" s="115"/>
      <c r="R114" s="112"/>
      <c r="S114" s="115"/>
    </row>
    <row r="115" spans="1:19" ht="10.5" customHeight="1">
      <c r="A115" s="118"/>
      <c r="B115" s="118"/>
      <c r="C115" s="118"/>
      <c r="D115" s="118"/>
      <c r="E115" s="118"/>
      <c r="F115" s="118"/>
      <c r="G115" s="116"/>
      <c r="H115" s="112"/>
      <c r="I115" s="115"/>
      <c r="J115" s="112"/>
      <c r="K115" s="115"/>
      <c r="L115" s="112"/>
      <c r="M115" s="115"/>
      <c r="N115" s="112"/>
      <c r="O115" s="115"/>
      <c r="P115" s="112"/>
      <c r="Q115" s="115"/>
      <c r="R115" s="112"/>
      <c r="S115" s="115"/>
    </row>
    <row r="116" spans="1:19" ht="10.5" customHeight="1">
      <c r="A116" s="119" t="s">
        <v>50</v>
      </c>
      <c r="B116" s="119"/>
      <c r="C116" s="119"/>
      <c r="D116" s="119"/>
      <c r="E116" s="119"/>
      <c r="F116" s="119"/>
      <c r="G116" s="116" t="s">
        <v>51</v>
      </c>
      <c r="H116" s="112"/>
      <c r="I116" s="115"/>
      <c r="J116" s="112"/>
      <c r="K116" s="115"/>
      <c r="L116" s="112"/>
      <c r="M116" s="115"/>
      <c r="N116" s="112"/>
      <c r="O116" s="115"/>
      <c r="P116" s="112"/>
      <c r="Q116" s="115"/>
      <c r="R116" s="112"/>
      <c r="S116" s="115"/>
    </row>
    <row r="117" spans="1:19" ht="10.5" customHeight="1">
      <c r="A117" s="117" t="str">
        <f>CONCATENATE('Ordine Entrata'!$C$13," ",'Ordine Entrata'!$D$13)</f>
        <v>   </v>
      </c>
      <c r="B117" s="117"/>
      <c r="C117" s="117"/>
      <c r="D117" s="117"/>
      <c r="E117" s="117"/>
      <c r="F117" s="117"/>
      <c r="G117" s="116"/>
      <c r="H117" s="112"/>
      <c r="I117" s="115"/>
      <c r="J117" s="112"/>
      <c r="K117" s="115"/>
      <c r="L117" s="112"/>
      <c r="M117" s="115"/>
      <c r="N117" s="112"/>
      <c r="O117" s="115"/>
      <c r="P117" s="112"/>
      <c r="Q117" s="115"/>
      <c r="R117" s="112"/>
      <c r="S117" s="115"/>
    </row>
    <row r="118" spans="1:19" ht="10.5" customHeight="1">
      <c r="A118" s="118"/>
      <c r="B118" s="118"/>
      <c r="C118" s="118"/>
      <c r="D118" s="118"/>
      <c r="E118" s="118"/>
      <c r="F118" s="118"/>
      <c r="G118" s="116"/>
      <c r="H118" s="112"/>
      <c r="I118" s="115"/>
      <c r="J118" s="112"/>
      <c r="K118" s="115"/>
      <c r="L118" s="112"/>
      <c r="M118" s="115"/>
      <c r="N118" s="112"/>
      <c r="O118" s="115"/>
      <c r="P118" s="112"/>
      <c r="Q118" s="115"/>
      <c r="R118" s="112"/>
      <c r="S118" s="115"/>
    </row>
    <row r="119" spans="1:19" ht="10.5" customHeight="1">
      <c r="A119" s="119"/>
      <c r="B119" s="119"/>
      <c r="C119" s="119"/>
      <c r="D119" s="119"/>
      <c r="E119" s="119"/>
      <c r="F119" s="119"/>
      <c r="G119" s="116" t="s">
        <v>47</v>
      </c>
      <c r="H119" s="115"/>
      <c r="I119" s="112"/>
      <c r="J119" s="115"/>
      <c r="K119" s="112"/>
      <c r="L119" s="115"/>
      <c r="M119" s="112"/>
      <c r="N119" s="115"/>
      <c r="O119" s="112"/>
      <c r="P119" s="115"/>
      <c r="Q119" s="112"/>
      <c r="R119" s="115"/>
      <c r="S119" s="112"/>
    </row>
    <row r="120" spans="1:19" ht="10.5" customHeight="1">
      <c r="A120" s="117"/>
      <c r="B120" s="117"/>
      <c r="C120" s="117"/>
      <c r="D120" s="117"/>
      <c r="E120" s="117"/>
      <c r="F120" s="117"/>
      <c r="G120" s="116"/>
      <c r="H120" s="115"/>
      <c r="I120" s="112"/>
      <c r="J120" s="115"/>
      <c r="K120" s="112"/>
      <c r="L120" s="115"/>
      <c r="M120" s="112"/>
      <c r="N120" s="115"/>
      <c r="O120" s="112"/>
      <c r="P120" s="115"/>
      <c r="Q120" s="112"/>
      <c r="R120" s="115"/>
      <c r="S120" s="112"/>
    </row>
    <row r="121" spans="1:19" ht="10.5" customHeight="1">
      <c r="A121" s="118"/>
      <c r="B121" s="118"/>
      <c r="C121" s="118"/>
      <c r="D121" s="118"/>
      <c r="E121" s="118"/>
      <c r="F121" s="118"/>
      <c r="G121" s="116"/>
      <c r="H121" s="115"/>
      <c r="I121" s="112"/>
      <c r="J121" s="115"/>
      <c r="K121" s="112"/>
      <c r="L121" s="115"/>
      <c r="M121" s="112"/>
      <c r="N121" s="115"/>
      <c r="O121" s="112"/>
      <c r="P121" s="115"/>
      <c r="Q121" s="112"/>
      <c r="R121" s="115"/>
      <c r="S121" s="112"/>
    </row>
    <row r="122" ht="43.5" customHeight="1"/>
    <row r="123" spans="1:19" ht="12.75">
      <c r="A123" s="120" t="s">
        <v>39</v>
      </c>
      <c r="B123" s="120"/>
      <c r="C123" s="120"/>
      <c r="D123" s="120"/>
      <c r="E123" s="123" t="str">
        <f>$E$1</f>
        <v>CAMPIONATO ITALIANO FISR 2017</v>
      </c>
      <c r="F123" s="123"/>
      <c r="G123" s="123"/>
      <c r="H123" s="123"/>
      <c r="I123" s="123"/>
      <c r="J123" s="123"/>
      <c r="K123" s="123"/>
      <c r="L123" s="123"/>
      <c r="M123" s="123"/>
      <c r="N123" s="123"/>
      <c r="O123" s="123"/>
      <c r="P123" s="123"/>
      <c r="Q123" s="123"/>
      <c r="R123" s="123"/>
      <c r="S123" s="123"/>
    </row>
    <row r="124" spans="1:19" ht="4.5" customHeight="1">
      <c r="A124" s="121"/>
      <c r="B124" s="121"/>
      <c r="C124" s="121"/>
      <c r="D124" s="121"/>
      <c r="E124" s="121"/>
      <c r="F124" s="121"/>
      <c r="G124" s="121"/>
      <c r="H124" s="121"/>
      <c r="I124" s="121"/>
      <c r="J124" s="121"/>
      <c r="K124" s="121"/>
      <c r="L124" s="121"/>
      <c r="M124" s="121"/>
      <c r="N124" s="121"/>
      <c r="O124" s="121"/>
      <c r="P124" s="121"/>
      <c r="Q124" s="121"/>
      <c r="R124" s="121"/>
      <c r="S124" s="121"/>
    </row>
    <row r="125" spans="1:19" ht="12.75">
      <c r="A125" s="120" t="s">
        <v>40</v>
      </c>
      <c r="B125" s="120"/>
      <c r="C125" s="111">
        <f>$C$3</f>
        <v>0</v>
      </c>
      <c r="D125" s="111"/>
      <c r="E125" s="111"/>
      <c r="F125" s="111"/>
      <c r="G125" s="111"/>
      <c r="H125" s="111"/>
      <c r="I125" s="111"/>
      <c r="J125" s="111"/>
      <c r="K125" s="111"/>
      <c r="L125" s="111"/>
      <c r="M125" s="111"/>
      <c r="N125" s="111"/>
      <c r="O125" s="59" t="s">
        <v>41</v>
      </c>
      <c r="P125" s="110">
        <f>$P$3</f>
        <v>42893</v>
      </c>
      <c r="Q125" s="110"/>
      <c r="R125" s="110"/>
      <c r="S125" s="110"/>
    </row>
    <row r="126" spans="1:19" ht="4.5" customHeight="1">
      <c r="A126" s="121"/>
      <c r="B126" s="121"/>
      <c r="C126" s="121"/>
      <c r="D126" s="121"/>
      <c r="E126" s="121"/>
      <c r="F126" s="121"/>
      <c r="G126" s="121"/>
      <c r="H126" s="121"/>
      <c r="I126" s="121"/>
      <c r="J126" s="121"/>
      <c r="K126" s="121"/>
      <c r="L126" s="121"/>
      <c r="M126" s="121"/>
      <c r="N126" s="121"/>
      <c r="O126" s="121"/>
      <c r="P126" s="121"/>
      <c r="Q126" s="121"/>
      <c r="R126" s="121"/>
      <c r="S126" s="121"/>
    </row>
    <row r="127" spans="1:19" ht="12.75">
      <c r="A127" s="120" t="s">
        <v>42</v>
      </c>
      <c r="B127" s="120"/>
      <c r="C127" s="111">
        <f>$C$5</f>
        <v>0</v>
      </c>
      <c r="D127" s="111"/>
      <c r="E127" s="111"/>
      <c r="F127" s="111"/>
      <c r="G127" s="111"/>
      <c r="H127" s="111"/>
      <c r="I127" s="111"/>
      <c r="J127" s="111"/>
      <c r="K127" s="111"/>
      <c r="L127" s="111"/>
      <c r="M127" s="111"/>
      <c r="N127" s="111"/>
      <c r="O127" s="111"/>
      <c r="P127" s="111"/>
      <c r="Q127" s="111"/>
      <c r="S127" s="98"/>
    </row>
    <row r="128" spans="1:19" ht="7.5" customHeight="1">
      <c r="A128" s="121"/>
      <c r="B128" s="121"/>
      <c r="C128" s="121"/>
      <c r="D128" s="121"/>
      <c r="E128" s="121"/>
      <c r="F128" s="121"/>
      <c r="G128" s="121"/>
      <c r="H128" s="121"/>
      <c r="I128" s="121"/>
      <c r="J128" s="121"/>
      <c r="K128" s="121"/>
      <c r="L128" s="121"/>
      <c r="M128" s="121"/>
      <c r="N128" s="121"/>
      <c r="O128" s="121"/>
      <c r="P128" s="121"/>
      <c r="Q128" s="121"/>
      <c r="R128" s="121"/>
      <c r="S128" s="121"/>
    </row>
    <row r="129" spans="1:19" ht="24.75" customHeight="1">
      <c r="A129" s="122" t="s">
        <v>43</v>
      </c>
      <c r="B129" s="122"/>
      <c r="C129" s="122"/>
      <c r="D129" s="112" t="str">
        <f>'Ordine Entrata'!$A$14</f>
        <v> </v>
      </c>
      <c r="E129" s="112"/>
      <c r="F129" s="112"/>
      <c r="G129" s="60"/>
      <c r="H129" s="116" t="s">
        <v>44</v>
      </c>
      <c r="I129" s="116"/>
      <c r="J129" s="116" t="s">
        <v>45</v>
      </c>
      <c r="K129" s="116"/>
      <c r="L129" s="116" t="s">
        <v>46</v>
      </c>
      <c r="M129" s="116"/>
      <c r="N129" s="116" t="s">
        <v>57</v>
      </c>
      <c r="O129" s="116"/>
      <c r="P129" s="116" t="s">
        <v>58</v>
      </c>
      <c r="Q129" s="116"/>
      <c r="R129" s="116" t="s">
        <v>47</v>
      </c>
      <c r="S129" s="116"/>
    </row>
    <row r="130" spans="1:19" ht="10.5" customHeight="1">
      <c r="A130" s="119" t="s">
        <v>48</v>
      </c>
      <c r="B130" s="119"/>
      <c r="C130" s="119"/>
      <c r="D130" s="119"/>
      <c r="E130" s="119"/>
      <c r="F130" s="119"/>
      <c r="G130" s="116" t="s">
        <v>49</v>
      </c>
      <c r="H130" s="112"/>
      <c r="I130" s="115"/>
      <c r="J130" s="112"/>
      <c r="K130" s="115"/>
      <c r="L130" s="112"/>
      <c r="M130" s="115"/>
      <c r="N130" s="112"/>
      <c r="O130" s="115"/>
      <c r="P130" s="112"/>
      <c r="Q130" s="115"/>
      <c r="R130" s="112"/>
      <c r="S130" s="115"/>
    </row>
    <row r="131" spans="1:19" ht="10.5" customHeight="1">
      <c r="A131" s="117" t="str">
        <f>'Ordine Entrata'!$B$14</f>
        <v> </v>
      </c>
      <c r="B131" s="117"/>
      <c r="C131" s="117"/>
      <c r="D131" s="117"/>
      <c r="E131" s="117"/>
      <c r="F131" s="117"/>
      <c r="G131" s="116"/>
      <c r="H131" s="112"/>
      <c r="I131" s="115"/>
      <c r="J131" s="112"/>
      <c r="K131" s="115"/>
      <c r="L131" s="112"/>
      <c r="M131" s="115"/>
      <c r="N131" s="112"/>
      <c r="O131" s="115"/>
      <c r="P131" s="112"/>
      <c r="Q131" s="115"/>
      <c r="R131" s="112"/>
      <c r="S131" s="115"/>
    </row>
    <row r="132" spans="1:19" ht="10.5" customHeight="1">
      <c r="A132" s="118"/>
      <c r="B132" s="118"/>
      <c r="C132" s="118"/>
      <c r="D132" s="118"/>
      <c r="E132" s="118"/>
      <c r="F132" s="118"/>
      <c r="G132" s="116"/>
      <c r="H132" s="112"/>
      <c r="I132" s="115"/>
      <c r="J132" s="112"/>
      <c r="K132" s="115"/>
      <c r="L132" s="112"/>
      <c r="M132" s="115"/>
      <c r="N132" s="112"/>
      <c r="O132" s="115"/>
      <c r="P132" s="112"/>
      <c r="Q132" s="115"/>
      <c r="R132" s="112"/>
      <c r="S132" s="115"/>
    </row>
    <row r="133" spans="1:19" ht="10.5" customHeight="1">
      <c r="A133" s="119" t="s">
        <v>50</v>
      </c>
      <c r="B133" s="119"/>
      <c r="C133" s="119"/>
      <c r="D133" s="119"/>
      <c r="E133" s="119"/>
      <c r="F133" s="119"/>
      <c r="G133" s="116" t="s">
        <v>51</v>
      </c>
      <c r="H133" s="112"/>
      <c r="I133" s="115"/>
      <c r="J133" s="112"/>
      <c r="K133" s="115"/>
      <c r="L133" s="112"/>
      <c r="M133" s="115"/>
      <c r="N133" s="112"/>
      <c r="O133" s="115"/>
      <c r="P133" s="112"/>
      <c r="Q133" s="115"/>
      <c r="R133" s="112"/>
      <c r="S133" s="115"/>
    </row>
    <row r="134" spans="1:19" ht="10.5" customHeight="1">
      <c r="A134" s="117" t="str">
        <f>CONCATENATE('Ordine Entrata'!$C$14," ",'Ordine Entrata'!$D$14)</f>
        <v>   </v>
      </c>
      <c r="B134" s="117"/>
      <c r="C134" s="117"/>
      <c r="D134" s="117"/>
      <c r="E134" s="117"/>
      <c r="F134" s="117"/>
      <c r="G134" s="116"/>
      <c r="H134" s="112"/>
      <c r="I134" s="115"/>
      <c r="J134" s="112"/>
      <c r="K134" s="115"/>
      <c r="L134" s="112"/>
      <c r="M134" s="115"/>
      <c r="N134" s="112"/>
      <c r="O134" s="115"/>
      <c r="P134" s="112"/>
      <c r="Q134" s="115"/>
      <c r="R134" s="112"/>
      <c r="S134" s="115"/>
    </row>
    <row r="135" spans="1:19" ht="10.5" customHeight="1">
      <c r="A135" s="118"/>
      <c r="B135" s="118"/>
      <c r="C135" s="118"/>
      <c r="D135" s="118"/>
      <c r="E135" s="118"/>
      <c r="F135" s="118"/>
      <c r="G135" s="116"/>
      <c r="H135" s="112"/>
      <c r="I135" s="115"/>
      <c r="J135" s="112"/>
      <c r="K135" s="115"/>
      <c r="L135" s="112"/>
      <c r="M135" s="115"/>
      <c r="N135" s="112"/>
      <c r="O135" s="115"/>
      <c r="P135" s="112"/>
      <c r="Q135" s="115"/>
      <c r="R135" s="112"/>
      <c r="S135" s="115"/>
    </row>
    <row r="136" spans="1:19" ht="10.5" customHeight="1">
      <c r="A136" s="119"/>
      <c r="B136" s="119"/>
      <c r="C136" s="119"/>
      <c r="D136" s="119"/>
      <c r="E136" s="119"/>
      <c r="F136" s="119"/>
      <c r="G136" s="116" t="s">
        <v>47</v>
      </c>
      <c r="H136" s="115"/>
      <c r="I136" s="112"/>
      <c r="J136" s="115"/>
      <c r="K136" s="112"/>
      <c r="L136" s="115"/>
      <c r="M136" s="112"/>
      <c r="N136" s="115"/>
      <c r="O136" s="112"/>
      <c r="P136" s="115"/>
      <c r="Q136" s="112"/>
      <c r="R136" s="115"/>
      <c r="S136" s="112"/>
    </row>
    <row r="137" spans="1:19" ht="10.5" customHeight="1">
      <c r="A137" s="117"/>
      <c r="B137" s="117"/>
      <c r="C137" s="117"/>
      <c r="D137" s="117"/>
      <c r="E137" s="117"/>
      <c r="F137" s="117"/>
      <c r="G137" s="116"/>
      <c r="H137" s="115"/>
      <c r="I137" s="112"/>
      <c r="J137" s="115"/>
      <c r="K137" s="112"/>
      <c r="L137" s="115"/>
      <c r="M137" s="112"/>
      <c r="N137" s="115"/>
      <c r="O137" s="112"/>
      <c r="P137" s="115"/>
      <c r="Q137" s="112"/>
      <c r="R137" s="115"/>
      <c r="S137" s="112"/>
    </row>
    <row r="138" spans="1:19" ht="10.5" customHeight="1">
      <c r="A138" s="118"/>
      <c r="B138" s="118"/>
      <c r="C138" s="118"/>
      <c r="D138" s="118"/>
      <c r="E138" s="118"/>
      <c r="F138" s="118"/>
      <c r="G138" s="116"/>
      <c r="H138" s="115"/>
      <c r="I138" s="112"/>
      <c r="J138" s="115"/>
      <c r="K138" s="112"/>
      <c r="L138" s="115"/>
      <c r="M138" s="112"/>
      <c r="N138" s="115"/>
      <c r="O138" s="112"/>
      <c r="P138" s="115"/>
      <c r="Q138" s="112"/>
      <c r="R138" s="115"/>
      <c r="S138" s="112"/>
    </row>
    <row r="139" spans="1:19" ht="4.5" customHeight="1">
      <c r="A139" s="121"/>
      <c r="B139" s="121"/>
      <c r="C139" s="121"/>
      <c r="D139" s="121"/>
      <c r="E139" s="121"/>
      <c r="F139" s="121"/>
      <c r="G139" s="121"/>
      <c r="H139" s="121"/>
      <c r="I139" s="121"/>
      <c r="J139" s="121"/>
      <c r="K139" s="121"/>
      <c r="L139" s="121"/>
      <c r="M139" s="121"/>
      <c r="N139" s="121"/>
      <c r="O139" s="121"/>
      <c r="P139" s="121"/>
      <c r="Q139" s="121"/>
      <c r="R139" s="121"/>
      <c r="S139" s="121"/>
    </row>
    <row r="140" spans="1:19" ht="24.75" customHeight="1">
      <c r="A140" s="122" t="s">
        <v>43</v>
      </c>
      <c r="B140" s="122"/>
      <c r="C140" s="122"/>
      <c r="D140" s="112" t="str">
        <f>'Ordine Entrata'!$A$15</f>
        <v> </v>
      </c>
      <c r="E140" s="112"/>
      <c r="F140" s="112"/>
      <c r="G140" s="60"/>
      <c r="H140" s="116" t="s">
        <v>44</v>
      </c>
      <c r="I140" s="116"/>
      <c r="J140" s="116" t="s">
        <v>45</v>
      </c>
      <c r="K140" s="116"/>
      <c r="L140" s="116" t="s">
        <v>46</v>
      </c>
      <c r="M140" s="116"/>
      <c r="N140" s="116" t="s">
        <v>57</v>
      </c>
      <c r="O140" s="116"/>
      <c r="P140" s="116" t="s">
        <v>58</v>
      </c>
      <c r="Q140" s="116"/>
      <c r="R140" s="116" t="s">
        <v>47</v>
      </c>
      <c r="S140" s="116"/>
    </row>
    <row r="141" spans="1:19" ht="10.5" customHeight="1">
      <c r="A141" s="119" t="s">
        <v>48</v>
      </c>
      <c r="B141" s="119"/>
      <c r="C141" s="119"/>
      <c r="D141" s="119"/>
      <c r="E141" s="119"/>
      <c r="F141" s="119"/>
      <c r="G141" s="116" t="s">
        <v>49</v>
      </c>
      <c r="H141" s="112"/>
      <c r="I141" s="115"/>
      <c r="J141" s="112"/>
      <c r="K141" s="115"/>
      <c r="L141" s="112"/>
      <c r="M141" s="115"/>
      <c r="N141" s="112"/>
      <c r="O141" s="115"/>
      <c r="P141" s="112"/>
      <c r="Q141" s="115"/>
      <c r="R141" s="112"/>
      <c r="S141" s="115"/>
    </row>
    <row r="142" spans="1:19" ht="10.5" customHeight="1">
      <c r="A142" s="117" t="str">
        <f>'Ordine Entrata'!$B$15</f>
        <v> </v>
      </c>
      <c r="B142" s="117"/>
      <c r="C142" s="117"/>
      <c r="D142" s="117"/>
      <c r="E142" s="117"/>
      <c r="F142" s="117"/>
      <c r="G142" s="116"/>
      <c r="H142" s="112"/>
      <c r="I142" s="115"/>
      <c r="J142" s="112"/>
      <c r="K142" s="115"/>
      <c r="L142" s="112"/>
      <c r="M142" s="115"/>
      <c r="N142" s="112"/>
      <c r="O142" s="115"/>
      <c r="P142" s="112"/>
      <c r="Q142" s="115"/>
      <c r="R142" s="112"/>
      <c r="S142" s="115"/>
    </row>
    <row r="143" spans="1:19" ht="10.5" customHeight="1">
      <c r="A143" s="118"/>
      <c r="B143" s="118"/>
      <c r="C143" s="118"/>
      <c r="D143" s="118"/>
      <c r="E143" s="118"/>
      <c r="F143" s="118"/>
      <c r="G143" s="116"/>
      <c r="H143" s="112"/>
      <c r="I143" s="115"/>
      <c r="J143" s="112"/>
      <c r="K143" s="115"/>
      <c r="L143" s="112"/>
      <c r="M143" s="115"/>
      <c r="N143" s="112"/>
      <c r="O143" s="115"/>
      <c r="P143" s="112"/>
      <c r="Q143" s="115"/>
      <c r="R143" s="112"/>
      <c r="S143" s="115"/>
    </row>
    <row r="144" spans="1:19" ht="10.5" customHeight="1">
      <c r="A144" s="119" t="s">
        <v>50</v>
      </c>
      <c r="B144" s="119"/>
      <c r="C144" s="119"/>
      <c r="D144" s="119"/>
      <c r="E144" s="119"/>
      <c r="F144" s="119"/>
      <c r="G144" s="116" t="s">
        <v>51</v>
      </c>
      <c r="H144" s="112"/>
      <c r="I144" s="115"/>
      <c r="J144" s="112"/>
      <c r="K144" s="115"/>
      <c r="L144" s="112"/>
      <c r="M144" s="115"/>
      <c r="N144" s="112"/>
      <c r="O144" s="115"/>
      <c r="P144" s="112"/>
      <c r="Q144" s="115"/>
      <c r="R144" s="112"/>
      <c r="S144" s="115"/>
    </row>
    <row r="145" spans="1:19" ht="10.5" customHeight="1">
      <c r="A145" s="117" t="str">
        <f>CONCATENATE('Ordine Entrata'!$C$15," ",'Ordine Entrata'!$D$15)</f>
        <v>   </v>
      </c>
      <c r="B145" s="117"/>
      <c r="C145" s="117"/>
      <c r="D145" s="117"/>
      <c r="E145" s="117"/>
      <c r="F145" s="117"/>
      <c r="G145" s="116"/>
      <c r="H145" s="112"/>
      <c r="I145" s="115"/>
      <c r="J145" s="112"/>
      <c r="K145" s="115"/>
      <c r="L145" s="112"/>
      <c r="M145" s="115"/>
      <c r="N145" s="112"/>
      <c r="O145" s="115"/>
      <c r="P145" s="112"/>
      <c r="Q145" s="115"/>
      <c r="R145" s="112"/>
      <c r="S145" s="115"/>
    </row>
    <row r="146" spans="1:19" ht="10.5" customHeight="1">
      <c r="A146" s="118"/>
      <c r="B146" s="118"/>
      <c r="C146" s="118"/>
      <c r="D146" s="118"/>
      <c r="E146" s="118"/>
      <c r="F146" s="118"/>
      <c r="G146" s="116"/>
      <c r="H146" s="112"/>
      <c r="I146" s="115"/>
      <c r="J146" s="112"/>
      <c r="K146" s="115"/>
      <c r="L146" s="112"/>
      <c r="M146" s="115"/>
      <c r="N146" s="112"/>
      <c r="O146" s="115"/>
      <c r="P146" s="112"/>
      <c r="Q146" s="115"/>
      <c r="R146" s="112"/>
      <c r="S146" s="115"/>
    </row>
    <row r="147" spans="1:19" ht="10.5" customHeight="1">
      <c r="A147" s="119"/>
      <c r="B147" s="119"/>
      <c r="C147" s="119"/>
      <c r="D147" s="119"/>
      <c r="E147" s="119"/>
      <c r="F147" s="119"/>
      <c r="G147" s="116" t="s">
        <v>47</v>
      </c>
      <c r="H147" s="115"/>
      <c r="I147" s="112"/>
      <c r="J147" s="115"/>
      <c r="K147" s="112"/>
      <c r="L147" s="115"/>
      <c r="M147" s="112"/>
      <c r="N147" s="115"/>
      <c r="O147" s="112"/>
      <c r="P147" s="115"/>
      <c r="Q147" s="112"/>
      <c r="R147" s="115"/>
      <c r="S147" s="112"/>
    </row>
    <row r="148" spans="1:19" ht="10.5" customHeight="1">
      <c r="A148" s="117"/>
      <c r="B148" s="117"/>
      <c r="C148" s="117"/>
      <c r="D148" s="117"/>
      <c r="E148" s="117"/>
      <c r="F148" s="117"/>
      <c r="G148" s="116"/>
      <c r="H148" s="115"/>
      <c r="I148" s="112"/>
      <c r="J148" s="115"/>
      <c r="K148" s="112"/>
      <c r="L148" s="115"/>
      <c r="M148" s="112"/>
      <c r="N148" s="115"/>
      <c r="O148" s="112"/>
      <c r="P148" s="115"/>
      <c r="Q148" s="112"/>
      <c r="R148" s="115"/>
      <c r="S148" s="112"/>
    </row>
    <row r="149" spans="1:19" ht="10.5" customHeight="1">
      <c r="A149" s="118"/>
      <c r="B149" s="118"/>
      <c r="C149" s="118"/>
      <c r="D149" s="118"/>
      <c r="E149" s="118"/>
      <c r="F149" s="118"/>
      <c r="G149" s="116"/>
      <c r="H149" s="115"/>
      <c r="I149" s="112"/>
      <c r="J149" s="115"/>
      <c r="K149" s="112"/>
      <c r="L149" s="115"/>
      <c r="M149" s="112"/>
      <c r="N149" s="115"/>
      <c r="O149" s="112"/>
      <c r="P149" s="115"/>
      <c r="Q149" s="112"/>
      <c r="R149" s="115"/>
      <c r="S149" s="112"/>
    </row>
    <row r="150" spans="1:19" ht="4.5" customHeight="1">
      <c r="A150" s="121"/>
      <c r="B150" s="121"/>
      <c r="C150" s="121"/>
      <c r="D150" s="121"/>
      <c r="E150" s="121"/>
      <c r="F150" s="121"/>
      <c r="G150" s="121"/>
      <c r="H150" s="121"/>
      <c r="I150" s="121"/>
      <c r="J150" s="121"/>
      <c r="K150" s="121"/>
      <c r="L150" s="121"/>
      <c r="M150" s="121"/>
      <c r="N150" s="121"/>
      <c r="O150" s="121"/>
      <c r="P150" s="121"/>
      <c r="Q150" s="121"/>
      <c r="R150" s="121"/>
      <c r="S150" s="121"/>
    </row>
    <row r="151" spans="1:19" ht="24.75" customHeight="1">
      <c r="A151" s="122" t="s">
        <v>43</v>
      </c>
      <c r="B151" s="122"/>
      <c r="C151" s="122"/>
      <c r="D151" s="112" t="str">
        <f>'Ordine Entrata'!$A$16</f>
        <v> </v>
      </c>
      <c r="E151" s="112"/>
      <c r="F151" s="112"/>
      <c r="G151" s="60"/>
      <c r="H151" s="116" t="s">
        <v>44</v>
      </c>
      <c r="I151" s="116"/>
      <c r="J151" s="116" t="s">
        <v>45</v>
      </c>
      <c r="K151" s="116"/>
      <c r="L151" s="116" t="s">
        <v>46</v>
      </c>
      <c r="M151" s="116"/>
      <c r="N151" s="116" t="s">
        <v>57</v>
      </c>
      <c r="O151" s="116"/>
      <c r="P151" s="116" t="s">
        <v>58</v>
      </c>
      <c r="Q151" s="116"/>
      <c r="R151" s="116" t="s">
        <v>47</v>
      </c>
      <c r="S151" s="116"/>
    </row>
    <row r="152" spans="1:19" ht="10.5" customHeight="1">
      <c r="A152" s="119" t="s">
        <v>48</v>
      </c>
      <c r="B152" s="119"/>
      <c r="C152" s="119"/>
      <c r="D152" s="119"/>
      <c r="E152" s="119"/>
      <c r="F152" s="119"/>
      <c r="G152" s="116" t="s">
        <v>49</v>
      </c>
      <c r="H152" s="112"/>
      <c r="I152" s="115"/>
      <c r="J152" s="112"/>
      <c r="K152" s="115"/>
      <c r="L152" s="112"/>
      <c r="M152" s="115"/>
      <c r="N152" s="112"/>
      <c r="O152" s="115"/>
      <c r="P152" s="112"/>
      <c r="Q152" s="115"/>
      <c r="R152" s="112"/>
      <c r="S152" s="115"/>
    </row>
    <row r="153" spans="1:19" ht="10.5" customHeight="1">
      <c r="A153" s="117" t="str">
        <f>'Ordine Entrata'!$B$16</f>
        <v> </v>
      </c>
      <c r="B153" s="117"/>
      <c r="C153" s="117"/>
      <c r="D153" s="117"/>
      <c r="E153" s="117"/>
      <c r="F153" s="117"/>
      <c r="G153" s="116"/>
      <c r="H153" s="112"/>
      <c r="I153" s="115"/>
      <c r="J153" s="112"/>
      <c r="K153" s="115"/>
      <c r="L153" s="112"/>
      <c r="M153" s="115"/>
      <c r="N153" s="112"/>
      <c r="O153" s="115"/>
      <c r="P153" s="112"/>
      <c r="Q153" s="115"/>
      <c r="R153" s="112"/>
      <c r="S153" s="115"/>
    </row>
    <row r="154" spans="1:19" ht="10.5" customHeight="1">
      <c r="A154" s="118"/>
      <c r="B154" s="118"/>
      <c r="C154" s="118"/>
      <c r="D154" s="118"/>
      <c r="E154" s="118"/>
      <c r="F154" s="118"/>
      <c r="G154" s="116"/>
      <c r="H154" s="112"/>
      <c r="I154" s="115"/>
      <c r="J154" s="112"/>
      <c r="K154" s="115"/>
      <c r="L154" s="112"/>
      <c r="M154" s="115"/>
      <c r="N154" s="112"/>
      <c r="O154" s="115"/>
      <c r="P154" s="112"/>
      <c r="Q154" s="115"/>
      <c r="R154" s="112"/>
      <c r="S154" s="115"/>
    </row>
    <row r="155" spans="1:19" ht="10.5" customHeight="1">
      <c r="A155" s="119" t="s">
        <v>50</v>
      </c>
      <c r="B155" s="119"/>
      <c r="C155" s="119"/>
      <c r="D155" s="119"/>
      <c r="E155" s="119"/>
      <c r="F155" s="119"/>
      <c r="G155" s="116" t="s">
        <v>51</v>
      </c>
      <c r="H155" s="112"/>
      <c r="I155" s="115"/>
      <c r="J155" s="112"/>
      <c r="K155" s="115"/>
      <c r="L155" s="112"/>
      <c r="M155" s="115"/>
      <c r="N155" s="112"/>
      <c r="O155" s="115"/>
      <c r="P155" s="112"/>
      <c r="Q155" s="115"/>
      <c r="R155" s="112"/>
      <c r="S155" s="115"/>
    </row>
    <row r="156" spans="1:19" ht="10.5" customHeight="1">
      <c r="A156" s="117" t="str">
        <f>CONCATENATE('Ordine Entrata'!$C$16," ",'Ordine Entrata'!$D$16)</f>
        <v>   </v>
      </c>
      <c r="B156" s="117"/>
      <c r="C156" s="117"/>
      <c r="D156" s="117"/>
      <c r="E156" s="117"/>
      <c r="F156" s="117"/>
      <c r="G156" s="116"/>
      <c r="H156" s="112"/>
      <c r="I156" s="115"/>
      <c r="J156" s="112"/>
      <c r="K156" s="115"/>
      <c r="L156" s="112"/>
      <c r="M156" s="115"/>
      <c r="N156" s="112"/>
      <c r="O156" s="115"/>
      <c r="P156" s="112"/>
      <c r="Q156" s="115"/>
      <c r="R156" s="112"/>
      <c r="S156" s="115"/>
    </row>
    <row r="157" spans="1:19" ht="10.5" customHeight="1">
      <c r="A157" s="118"/>
      <c r="B157" s="118"/>
      <c r="C157" s="118"/>
      <c r="D157" s="118"/>
      <c r="E157" s="118"/>
      <c r="F157" s="118"/>
      <c r="G157" s="116"/>
      <c r="H157" s="112"/>
      <c r="I157" s="115"/>
      <c r="J157" s="112"/>
      <c r="K157" s="115"/>
      <c r="L157" s="112"/>
      <c r="M157" s="115"/>
      <c r="N157" s="112"/>
      <c r="O157" s="115"/>
      <c r="P157" s="112"/>
      <c r="Q157" s="115"/>
      <c r="R157" s="112"/>
      <c r="S157" s="115"/>
    </row>
    <row r="158" spans="1:19" ht="10.5" customHeight="1">
      <c r="A158" s="119"/>
      <c r="B158" s="119"/>
      <c r="C158" s="119"/>
      <c r="D158" s="119"/>
      <c r="E158" s="119"/>
      <c r="F158" s="119"/>
      <c r="G158" s="116" t="s">
        <v>47</v>
      </c>
      <c r="H158" s="115"/>
      <c r="I158" s="112"/>
      <c r="J158" s="115"/>
      <c r="K158" s="112"/>
      <c r="L158" s="115"/>
      <c r="M158" s="112"/>
      <c r="N158" s="115"/>
      <c r="O158" s="112"/>
      <c r="P158" s="115"/>
      <c r="Q158" s="112"/>
      <c r="R158" s="115"/>
      <c r="S158" s="112"/>
    </row>
    <row r="159" spans="1:19" ht="10.5" customHeight="1">
      <c r="A159" s="117"/>
      <c r="B159" s="117"/>
      <c r="C159" s="117"/>
      <c r="D159" s="117"/>
      <c r="E159" s="117"/>
      <c r="F159" s="117"/>
      <c r="G159" s="116"/>
      <c r="H159" s="115"/>
      <c r="I159" s="112"/>
      <c r="J159" s="115"/>
      <c r="K159" s="112"/>
      <c r="L159" s="115"/>
      <c r="M159" s="112"/>
      <c r="N159" s="115"/>
      <c r="O159" s="112"/>
      <c r="P159" s="115"/>
      <c r="Q159" s="112"/>
      <c r="R159" s="115"/>
      <c r="S159" s="112"/>
    </row>
    <row r="160" spans="1:19" ht="10.5" customHeight="1">
      <c r="A160" s="118"/>
      <c r="B160" s="118"/>
      <c r="C160" s="118"/>
      <c r="D160" s="118"/>
      <c r="E160" s="118"/>
      <c r="F160" s="118"/>
      <c r="G160" s="116"/>
      <c r="H160" s="115"/>
      <c r="I160" s="112"/>
      <c r="J160" s="115"/>
      <c r="K160" s="112"/>
      <c r="L160" s="115"/>
      <c r="M160" s="112"/>
      <c r="N160" s="115"/>
      <c r="O160" s="112"/>
      <c r="P160" s="115"/>
      <c r="Q160" s="112"/>
      <c r="R160" s="115"/>
      <c r="S160" s="112"/>
    </row>
    <row r="161" spans="1:19" ht="4.5" customHeight="1">
      <c r="A161" s="121"/>
      <c r="B161" s="121"/>
      <c r="C161" s="121"/>
      <c r="D161" s="121"/>
      <c r="E161" s="121"/>
      <c r="F161" s="121"/>
      <c r="G161" s="121"/>
      <c r="H161" s="121"/>
      <c r="I161" s="121"/>
      <c r="J161" s="121"/>
      <c r="K161" s="121"/>
      <c r="L161" s="121"/>
      <c r="M161" s="121"/>
      <c r="N161" s="121"/>
      <c r="O161" s="121"/>
      <c r="P161" s="121"/>
      <c r="Q161" s="121"/>
      <c r="R161" s="121"/>
      <c r="S161" s="121"/>
    </row>
    <row r="162" spans="1:19" ht="24.75" customHeight="1">
      <c r="A162" s="122" t="s">
        <v>43</v>
      </c>
      <c r="B162" s="122"/>
      <c r="C162" s="122"/>
      <c r="D162" s="112" t="str">
        <f>'Ordine Entrata'!$A$17</f>
        <v> </v>
      </c>
      <c r="E162" s="112"/>
      <c r="F162" s="112"/>
      <c r="G162" s="60"/>
      <c r="H162" s="116" t="s">
        <v>44</v>
      </c>
      <c r="I162" s="116"/>
      <c r="J162" s="116" t="s">
        <v>45</v>
      </c>
      <c r="K162" s="116"/>
      <c r="L162" s="116" t="s">
        <v>46</v>
      </c>
      <c r="M162" s="116"/>
      <c r="N162" s="116" t="s">
        <v>57</v>
      </c>
      <c r="O162" s="116"/>
      <c r="P162" s="116" t="s">
        <v>58</v>
      </c>
      <c r="Q162" s="116"/>
      <c r="R162" s="116" t="s">
        <v>47</v>
      </c>
      <c r="S162" s="116"/>
    </row>
    <row r="163" spans="1:19" ht="10.5" customHeight="1">
      <c r="A163" s="119" t="s">
        <v>48</v>
      </c>
      <c r="B163" s="119"/>
      <c r="C163" s="119"/>
      <c r="D163" s="119"/>
      <c r="E163" s="119"/>
      <c r="F163" s="119"/>
      <c r="G163" s="116" t="s">
        <v>49</v>
      </c>
      <c r="H163" s="112"/>
      <c r="I163" s="115"/>
      <c r="J163" s="112"/>
      <c r="K163" s="115"/>
      <c r="L163" s="112"/>
      <c r="M163" s="115"/>
      <c r="N163" s="112"/>
      <c r="O163" s="115"/>
      <c r="P163" s="112"/>
      <c r="Q163" s="115"/>
      <c r="R163" s="112"/>
      <c r="S163" s="115"/>
    </row>
    <row r="164" spans="1:19" ht="10.5" customHeight="1">
      <c r="A164" s="117" t="str">
        <f>'Ordine Entrata'!$B$17</f>
        <v> </v>
      </c>
      <c r="B164" s="117"/>
      <c r="C164" s="117"/>
      <c r="D164" s="117"/>
      <c r="E164" s="117"/>
      <c r="F164" s="117"/>
      <c r="G164" s="116"/>
      <c r="H164" s="112"/>
      <c r="I164" s="115"/>
      <c r="J164" s="112"/>
      <c r="K164" s="115"/>
      <c r="L164" s="112"/>
      <c r="M164" s="115"/>
      <c r="N164" s="112"/>
      <c r="O164" s="115"/>
      <c r="P164" s="112"/>
      <c r="Q164" s="115"/>
      <c r="R164" s="112"/>
      <c r="S164" s="115"/>
    </row>
    <row r="165" spans="1:19" ht="10.5" customHeight="1">
      <c r="A165" s="118"/>
      <c r="B165" s="118"/>
      <c r="C165" s="118"/>
      <c r="D165" s="118"/>
      <c r="E165" s="118"/>
      <c r="F165" s="118"/>
      <c r="G165" s="116"/>
      <c r="H165" s="112"/>
      <c r="I165" s="115"/>
      <c r="J165" s="112"/>
      <c r="K165" s="115"/>
      <c r="L165" s="112"/>
      <c r="M165" s="115"/>
      <c r="N165" s="112"/>
      <c r="O165" s="115"/>
      <c r="P165" s="112"/>
      <c r="Q165" s="115"/>
      <c r="R165" s="112"/>
      <c r="S165" s="115"/>
    </row>
    <row r="166" spans="1:19" ht="10.5" customHeight="1">
      <c r="A166" s="119" t="s">
        <v>50</v>
      </c>
      <c r="B166" s="119"/>
      <c r="C166" s="119"/>
      <c r="D166" s="119"/>
      <c r="E166" s="119"/>
      <c r="F166" s="119"/>
      <c r="G166" s="116" t="s">
        <v>51</v>
      </c>
      <c r="H166" s="112"/>
      <c r="I166" s="115"/>
      <c r="J166" s="112"/>
      <c r="K166" s="115"/>
      <c r="L166" s="112"/>
      <c r="M166" s="115"/>
      <c r="N166" s="112"/>
      <c r="O166" s="115"/>
      <c r="P166" s="112"/>
      <c r="Q166" s="115"/>
      <c r="R166" s="112"/>
      <c r="S166" s="115"/>
    </row>
    <row r="167" spans="1:19" ht="10.5" customHeight="1">
      <c r="A167" s="117" t="str">
        <f>CONCATENATE('Ordine Entrata'!$C$17," ",'Ordine Entrata'!$D$17)</f>
        <v>   </v>
      </c>
      <c r="B167" s="117"/>
      <c r="C167" s="117"/>
      <c r="D167" s="117"/>
      <c r="E167" s="117"/>
      <c r="F167" s="117"/>
      <c r="G167" s="116"/>
      <c r="H167" s="112"/>
      <c r="I167" s="115"/>
      <c r="J167" s="112"/>
      <c r="K167" s="115"/>
      <c r="L167" s="112"/>
      <c r="M167" s="115"/>
      <c r="N167" s="112"/>
      <c r="O167" s="115"/>
      <c r="P167" s="112"/>
      <c r="Q167" s="115"/>
      <c r="R167" s="112"/>
      <c r="S167" s="115"/>
    </row>
    <row r="168" spans="1:19" ht="10.5" customHeight="1">
      <c r="A168" s="118"/>
      <c r="B168" s="118"/>
      <c r="C168" s="118"/>
      <c r="D168" s="118"/>
      <c r="E168" s="118"/>
      <c r="F168" s="118"/>
      <c r="G168" s="116"/>
      <c r="H168" s="112"/>
      <c r="I168" s="115"/>
      <c r="J168" s="112"/>
      <c r="K168" s="115"/>
      <c r="L168" s="112"/>
      <c r="M168" s="115"/>
      <c r="N168" s="112"/>
      <c r="O168" s="115"/>
      <c r="P168" s="112"/>
      <c r="Q168" s="115"/>
      <c r="R168" s="112"/>
      <c r="S168" s="115"/>
    </row>
    <row r="169" spans="1:19" ht="10.5" customHeight="1">
      <c r="A169" s="119"/>
      <c r="B169" s="119"/>
      <c r="C169" s="119"/>
      <c r="D169" s="119"/>
      <c r="E169" s="119"/>
      <c r="F169" s="119"/>
      <c r="G169" s="116" t="s">
        <v>47</v>
      </c>
      <c r="H169" s="115"/>
      <c r="I169" s="112"/>
      <c r="J169" s="115"/>
      <c r="K169" s="112"/>
      <c r="L169" s="115"/>
      <c r="M169" s="112"/>
      <c r="N169" s="115"/>
      <c r="O169" s="112"/>
      <c r="P169" s="115"/>
      <c r="Q169" s="112"/>
      <c r="R169" s="115"/>
      <c r="S169" s="112"/>
    </row>
    <row r="170" spans="1:19" ht="10.5" customHeight="1">
      <c r="A170" s="117"/>
      <c r="B170" s="117"/>
      <c r="C170" s="117"/>
      <c r="D170" s="117"/>
      <c r="E170" s="117"/>
      <c r="F170" s="117"/>
      <c r="G170" s="116"/>
      <c r="H170" s="115"/>
      <c r="I170" s="112"/>
      <c r="J170" s="115"/>
      <c r="K170" s="112"/>
      <c r="L170" s="115"/>
      <c r="M170" s="112"/>
      <c r="N170" s="115"/>
      <c r="O170" s="112"/>
      <c r="P170" s="115"/>
      <c r="Q170" s="112"/>
      <c r="R170" s="115"/>
      <c r="S170" s="112"/>
    </row>
    <row r="171" spans="1:19" ht="10.5" customHeight="1">
      <c r="A171" s="118"/>
      <c r="B171" s="118"/>
      <c r="C171" s="118"/>
      <c r="D171" s="118"/>
      <c r="E171" s="118"/>
      <c r="F171" s="118"/>
      <c r="G171" s="116"/>
      <c r="H171" s="115"/>
      <c r="I171" s="112"/>
      <c r="J171" s="115"/>
      <c r="K171" s="112"/>
      <c r="L171" s="115"/>
      <c r="M171" s="112"/>
      <c r="N171" s="115"/>
      <c r="O171" s="112"/>
      <c r="P171" s="115"/>
      <c r="Q171" s="112"/>
      <c r="R171" s="115"/>
      <c r="S171" s="112"/>
    </row>
    <row r="172" spans="1:19" ht="4.5" customHeight="1">
      <c r="A172" s="121"/>
      <c r="B172" s="121"/>
      <c r="C172" s="121"/>
      <c r="D172" s="121"/>
      <c r="E172" s="121"/>
      <c r="F172" s="121"/>
      <c r="G172" s="121"/>
      <c r="H172" s="121"/>
      <c r="I172" s="121"/>
      <c r="J172" s="121"/>
      <c r="K172" s="121"/>
      <c r="L172" s="121"/>
      <c r="M172" s="121"/>
      <c r="N172" s="121"/>
      <c r="O172" s="121"/>
      <c r="P172" s="121"/>
      <c r="Q172" s="121"/>
      <c r="R172" s="121"/>
      <c r="S172" s="121"/>
    </row>
    <row r="173" spans="1:19" ht="24.75" customHeight="1">
      <c r="A173" s="122" t="s">
        <v>43</v>
      </c>
      <c r="B173" s="122"/>
      <c r="C173" s="122"/>
      <c r="D173" s="112" t="str">
        <f>'Ordine Entrata'!$A$18</f>
        <v> </v>
      </c>
      <c r="E173" s="112"/>
      <c r="F173" s="112"/>
      <c r="G173" s="60"/>
      <c r="H173" s="116" t="s">
        <v>44</v>
      </c>
      <c r="I173" s="116"/>
      <c r="J173" s="116" t="s">
        <v>45</v>
      </c>
      <c r="K173" s="116"/>
      <c r="L173" s="116" t="s">
        <v>46</v>
      </c>
      <c r="M173" s="116"/>
      <c r="N173" s="116" t="s">
        <v>57</v>
      </c>
      <c r="O173" s="116"/>
      <c r="P173" s="116" t="s">
        <v>58</v>
      </c>
      <c r="Q173" s="116"/>
      <c r="R173" s="116" t="s">
        <v>47</v>
      </c>
      <c r="S173" s="116"/>
    </row>
    <row r="174" spans="1:19" ht="10.5" customHeight="1">
      <c r="A174" s="119" t="s">
        <v>48</v>
      </c>
      <c r="B174" s="119"/>
      <c r="C174" s="119"/>
      <c r="D174" s="119"/>
      <c r="E174" s="119"/>
      <c r="F174" s="119"/>
      <c r="G174" s="116" t="s">
        <v>49</v>
      </c>
      <c r="H174" s="112"/>
      <c r="I174" s="115"/>
      <c r="J174" s="112"/>
      <c r="K174" s="115"/>
      <c r="L174" s="112"/>
      <c r="M174" s="115"/>
      <c r="N174" s="112"/>
      <c r="O174" s="115"/>
      <c r="P174" s="112"/>
      <c r="Q174" s="115"/>
      <c r="R174" s="112"/>
      <c r="S174" s="115"/>
    </row>
    <row r="175" spans="1:19" ht="10.5" customHeight="1">
      <c r="A175" s="117" t="str">
        <f>'Ordine Entrata'!$B$18</f>
        <v> </v>
      </c>
      <c r="B175" s="117"/>
      <c r="C175" s="117"/>
      <c r="D175" s="117"/>
      <c r="E175" s="117"/>
      <c r="F175" s="117"/>
      <c r="G175" s="116"/>
      <c r="H175" s="112"/>
      <c r="I175" s="115"/>
      <c r="J175" s="112"/>
      <c r="K175" s="115"/>
      <c r="L175" s="112"/>
      <c r="M175" s="115"/>
      <c r="N175" s="112"/>
      <c r="O175" s="115"/>
      <c r="P175" s="112"/>
      <c r="Q175" s="115"/>
      <c r="R175" s="112"/>
      <c r="S175" s="115"/>
    </row>
    <row r="176" spans="1:19" ht="10.5" customHeight="1">
      <c r="A176" s="118"/>
      <c r="B176" s="118"/>
      <c r="C176" s="118"/>
      <c r="D176" s="118"/>
      <c r="E176" s="118"/>
      <c r="F176" s="118"/>
      <c r="G176" s="116"/>
      <c r="H176" s="112"/>
      <c r="I176" s="115"/>
      <c r="J176" s="112"/>
      <c r="K176" s="115"/>
      <c r="L176" s="112"/>
      <c r="M176" s="115"/>
      <c r="N176" s="112"/>
      <c r="O176" s="115"/>
      <c r="P176" s="112"/>
      <c r="Q176" s="115"/>
      <c r="R176" s="112"/>
      <c r="S176" s="115"/>
    </row>
    <row r="177" spans="1:19" ht="10.5" customHeight="1">
      <c r="A177" s="119" t="s">
        <v>50</v>
      </c>
      <c r="B177" s="119"/>
      <c r="C177" s="119"/>
      <c r="D177" s="119"/>
      <c r="E177" s="119"/>
      <c r="F177" s="119"/>
      <c r="G177" s="116" t="s">
        <v>51</v>
      </c>
      <c r="H177" s="112"/>
      <c r="I177" s="115"/>
      <c r="J177" s="112"/>
      <c r="K177" s="115"/>
      <c r="L177" s="112"/>
      <c r="M177" s="115"/>
      <c r="N177" s="112"/>
      <c r="O177" s="115"/>
      <c r="P177" s="112"/>
      <c r="Q177" s="115"/>
      <c r="R177" s="112"/>
      <c r="S177" s="115"/>
    </row>
    <row r="178" spans="1:19" ht="10.5" customHeight="1">
      <c r="A178" s="117" t="str">
        <f>CONCATENATE('Ordine Entrata'!$C$18," ",'Ordine Entrata'!$D$18)</f>
        <v>   </v>
      </c>
      <c r="B178" s="117"/>
      <c r="C178" s="117"/>
      <c r="D178" s="117"/>
      <c r="E178" s="117"/>
      <c r="F178" s="117"/>
      <c r="G178" s="116"/>
      <c r="H178" s="112"/>
      <c r="I178" s="115"/>
      <c r="J178" s="112"/>
      <c r="K178" s="115"/>
      <c r="L178" s="112"/>
      <c r="M178" s="115"/>
      <c r="N178" s="112"/>
      <c r="O178" s="115"/>
      <c r="P178" s="112"/>
      <c r="Q178" s="115"/>
      <c r="R178" s="112"/>
      <c r="S178" s="115"/>
    </row>
    <row r="179" spans="1:19" ht="10.5" customHeight="1">
      <c r="A179" s="118"/>
      <c r="B179" s="118"/>
      <c r="C179" s="118"/>
      <c r="D179" s="118"/>
      <c r="E179" s="118"/>
      <c r="F179" s="118"/>
      <c r="G179" s="116"/>
      <c r="H179" s="112"/>
      <c r="I179" s="115"/>
      <c r="J179" s="112"/>
      <c r="K179" s="115"/>
      <c r="L179" s="112"/>
      <c r="M179" s="115"/>
      <c r="N179" s="112"/>
      <c r="O179" s="115"/>
      <c r="P179" s="112"/>
      <c r="Q179" s="115"/>
      <c r="R179" s="112"/>
      <c r="S179" s="115"/>
    </row>
    <row r="180" spans="1:19" ht="10.5" customHeight="1">
      <c r="A180" s="119"/>
      <c r="B180" s="119"/>
      <c r="C180" s="119"/>
      <c r="D180" s="119"/>
      <c r="E180" s="119"/>
      <c r="F180" s="119"/>
      <c r="G180" s="116" t="s">
        <v>47</v>
      </c>
      <c r="H180" s="115"/>
      <c r="I180" s="112"/>
      <c r="J180" s="115"/>
      <c r="K180" s="112"/>
      <c r="L180" s="115"/>
      <c r="M180" s="112"/>
      <c r="N180" s="115"/>
      <c r="O180" s="112"/>
      <c r="P180" s="115"/>
      <c r="Q180" s="112"/>
      <c r="R180" s="115"/>
      <c r="S180" s="112"/>
    </row>
    <row r="181" spans="1:19" ht="10.5" customHeight="1">
      <c r="A181" s="117"/>
      <c r="B181" s="117"/>
      <c r="C181" s="117"/>
      <c r="D181" s="117"/>
      <c r="E181" s="117"/>
      <c r="F181" s="117"/>
      <c r="G181" s="116"/>
      <c r="H181" s="115"/>
      <c r="I181" s="112"/>
      <c r="J181" s="115"/>
      <c r="K181" s="112"/>
      <c r="L181" s="115"/>
      <c r="M181" s="112"/>
      <c r="N181" s="115"/>
      <c r="O181" s="112"/>
      <c r="P181" s="115"/>
      <c r="Q181" s="112"/>
      <c r="R181" s="115"/>
      <c r="S181" s="112"/>
    </row>
    <row r="182" spans="1:19" ht="10.5" customHeight="1">
      <c r="A182" s="118"/>
      <c r="B182" s="118"/>
      <c r="C182" s="118"/>
      <c r="D182" s="118"/>
      <c r="E182" s="118"/>
      <c r="F182" s="118"/>
      <c r="G182" s="116"/>
      <c r="H182" s="115"/>
      <c r="I182" s="112"/>
      <c r="J182" s="115"/>
      <c r="K182" s="112"/>
      <c r="L182" s="115"/>
      <c r="M182" s="112"/>
      <c r="N182" s="115"/>
      <c r="O182" s="112"/>
      <c r="P182" s="115"/>
      <c r="Q182" s="112"/>
      <c r="R182" s="115"/>
      <c r="S182" s="112"/>
    </row>
    <row r="183" ht="30" customHeight="1"/>
    <row r="184" spans="1:19" ht="12.75">
      <c r="A184" s="120" t="s">
        <v>39</v>
      </c>
      <c r="B184" s="120"/>
      <c r="C184" s="120"/>
      <c r="D184" s="120"/>
      <c r="E184" s="123" t="str">
        <f>$E$1</f>
        <v>CAMPIONATO ITALIANO FISR 2017</v>
      </c>
      <c r="F184" s="123"/>
      <c r="G184" s="123"/>
      <c r="H184" s="123"/>
      <c r="I184" s="123"/>
      <c r="J184" s="123"/>
      <c r="K184" s="123"/>
      <c r="L184" s="123"/>
      <c r="M184" s="123"/>
      <c r="N184" s="123"/>
      <c r="O184" s="123"/>
      <c r="P184" s="123"/>
      <c r="Q184" s="123"/>
      <c r="R184" s="123"/>
      <c r="S184" s="123"/>
    </row>
    <row r="185" spans="1:19" ht="4.5" customHeight="1">
      <c r="A185" s="121"/>
      <c r="B185" s="121"/>
      <c r="C185" s="121"/>
      <c r="D185" s="121"/>
      <c r="E185" s="121"/>
      <c r="F185" s="121"/>
      <c r="G185" s="121"/>
      <c r="H185" s="121"/>
      <c r="I185" s="121"/>
      <c r="J185" s="121"/>
      <c r="K185" s="121"/>
      <c r="L185" s="121"/>
      <c r="M185" s="121"/>
      <c r="N185" s="121"/>
      <c r="O185" s="121"/>
      <c r="P185" s="121"/>
      <c r="Q185" s="121"/>
      <c r="R185" s="121"/>
      <c r="S185" s="121"/>
    </row>
    <row r="186" spans="1:19" ht="12.75">
      <c r="A186" s="120" t="s">
        <v>40</v>
      </c>
      <c r="B186" s="120"/>
      <c r="C186" s="111">
        <f>$C$3</f>
        <v>0</v>
      </c>
      <c r="D186" s="111"/>
      <c r="E186" s="111"/>
      <c r="F186" s="111"/>
      <c r="G186" s="111"/>
      <c r="H186" s="111"/>
      <c r="I186" s="111"/>
      <c r="J186" s="111"/>
      <c r="K186" s="111"/>
      <c r="L186" s="111"/>
      <c r="M186" s="111"/>
      <c r="N186" s="111"/>
      <c r="O186" s="59" t="s">
        <v>41</v>
      </c>
      <c r="P186" s="110">
        <f>$P$3</f>
        <v>42893</v>
      </c>
      <c r="Q186" s="110"/>
      <c r="R186" s="110"/>
      <c r="S186" s="110"/>
    </row>
    <row r="187" spans="1:19" ht="4.5" customHeight="1">
      <c r="A187" s="121"/>
      <c r="B187" s="121"/>
      <c r="C187" s="121"/>
      <c r="D187" s="121"/>
      <c r="E187" s="121"/>
      <c r="F187" s="121"/>
      <c r="G187" s="121"/>
      <c r="H187" s="121"/>
      <c r="I187" s="121"/>
      <c r="J187" s="121"/>
      <c r="K187" s="121"/>
      <c r="L187" s="121"/>
      <c r="M187" s="121"/>
      <c r="N187" s="121"/>
      <c r="O187" s="121"/>
      <c r="P187" s="121"/>
      <c r="Q187" s="121"/>
      <c r="R187" s="121"/>
      <c r="S187" s="121"/>
    </row>
    <row r="188" spans="1:19" ht="12.75">
      <c r="A188" s="120" t="s">
        <v>42</v>
      </c>
      <c r="B188" s="120"/>
      <c r="C188" s="111">
        <f>$C$5</f>
        <v>0</v>
      </c>
      <c r="D188" s="111"/>
      <c r="E188" s="111"/>
      <c r="F188" s="111"/>
      <c r="G188" s="111"/>
      <c r="H188" s="111"/>
      <c r="I188" s="111"/>
      <c r="J188" s="111"/>
      <c r="K188" s="111"/>
      <c r="L188" s="111"/>
      <c r="M188" s="111"/>
      <c r="N188" s="111"/>
      <c r="O188" s="111"/>
      <c r="P188" s="111"/>
      <c r="Q188" s="111"/>
      <c r="S188" s="98"/>
    </row>
    <row r="189" spans="1:19" ht="7.5" customHeight="1">
      <c r="A189" s="121"/>
      <c r="B189" s="121"/>
      <c r="C189" s="121"/>
      <c r="D189" s="121"/>
      <c r="E189" s="121"/>
      <c r="F189" s="121"/>
      <c r="G189" s="121"/>
      <c r="H189" s="121"/>
      <c r="I189" s="121"/>
      <c r="J189" s="121"/>
      <c r="K189" s="121"/>
      <c r="L189" s="121"/>
      <c r="M189" s="121"/>
      <c r="N189" s="121"/>
      <c r="O189" s="121"/>
      <c r="P189" s="121"/>
      <c r="Q189" s="121"/>
      <c r="R189" s="121"/>
      <c r="S189" s="121"/>
    </row>
    <row r="190" spans="1:19" ht="24.75" customHeight="1">
      <c r="A190" s="122" t="s">
        <v>43</v>
      </c>
      <c r="B190" s="122"/>
      <c r="C190" s="122"/>
      <c r="D190" s="112" t="str">
        <f>'Ordine Entrata'!$A$19</f>
        <v> </v>
      </c>
      <c r="E190" s="112"/>
      <c r="F190" s="112"/>
      <c r="G190" s="60"/>
      <c r="H190" s="116" t="s">
        <v>44</v>
      </c>
      <c r="I190" s="116"/>
      <c r="J190" s="116" t="s">
        <v>45</v>
      </c>
      <c r="K190" s="116"/>
      <c r="L190" s="116" t="s">
        <v>46</v>
      </c>
      <c r="M190" s="116"/>
      <c r="N190" s="116" t="s">
        <v>57</v>
      </c>
      <c r="O190" s="116"/>
      <c r="P190" s="116" t="s">
        <v>58</v>
      </c>
      <c r="Q190" s="116"/>
      <c r="R190" s="116" t="s">
        <v>47</v>
      </c>
      <c r="S190" s="116"/>
    </row>
    <row r="191" spans="1:19" ht="10.5" customHeight="1">
      <c r="A191" s="119" t="s">
        <v>48</v>
      </c>
      <c r="B191" s="119"/>
      <c r="C191" s="119"/>
      <c r="D191" s="119"/>
      <c r="E191" s="119"/>
      <c r="F191" s="119"/>
      <c r="G191" s="116" t="s">
        <v>49</v>
      </c>
      <c r="H191" s="112"/>
      <c r="I191" s="115"/>
      <c r="J191" s="112"/>
      <c r="K191" s="115"/>
      <c r="L191" s="112"/>
      <c r="M191" s="115"/>
      <c r="N191" s="112"/>
      <c r="O191" s="115"/>
      <c r="P191" s="112"/>
      <c r="Q191" s="115"/>
      <c r="R191" s="112"/>
      <c r="S191" s="115"/>
    </row>
    <row r="192" spans="1:19" ht="10.5" customHeight="1">
      <c r="A192" s="117" t="str">
        <f>'Ordine Entrata'!$B$19</f>
        <v> </v>
      </c>
      <c r="B192" s="117"/>
      <c r="C192" s="117"/>
      <c r="D192" s="117"/>
      <c r="E192" s="117"/>
      <c r="F192" s="117"/>
      <c r="G192" s="116"/>
      <c r="H192" s="112"/>
      <c r="I192" s="115"/>
      <c r="J192" s="112"/>
      <c r="K192" s="115"/>
      <c r="L192" s="112"/>
      <c r="M192" s="115"/>
      <c r="N192" s="112"/>
      <c r="O192" s="115"/>
      <c r="P192" s="112"/>
      <c r="Q192" s="115"/>
      <c r="R192" s="112"/>
      <c r="S192" s="115"/>
    </row>
    <row r="193" spans="1:19" ht="10.5" customHeight="1">
      <c r="A193" s="118"/>
      <c r="B193" s="118"/>
      <c r="C193" s="118"/>
      <c r="D193" s="118"/>
      <c r="E193" s="118"/>
      <c r="F193" s="118"/>
      <c r="G193" s="116"/>
      <c r="H193" s="112"/>
      <c r="I193" s="115"/>
      <c r="J193" s="112"/>
      <c r="K193" s="115"/>
      <c r="L193" s="112"/>
      <c r="M193" s="115"/>
      <c r="N193" s="112"/>
      <c r="O193" s="115"/>
      <c r="P193" s="112"/>
      <c r="Q193" s="115"/>
      <c r="R193" s="112"/>
      <c r="S193" s="115"/>
    </row>
    <row r="194" spans="1:19" ht="10.5" customHeight="1">
      <c r="A194" s="119" t="s">
        <v>50</v>
      </c>
      <c r="B194" s="119"/>
      <c r="C194" s="119"/>
      <c r="D194" s="119"/>
      <c r="E194" s="119"/>
      <c r="F194" s="119"/>
      <c r="G194" s="116" t="s">
        <v>51</v>
      </c>
      <c r="H194" s="112"/>
      <c r="I194" s="115"/>
      <c r="J194" s="112"/>
      <c r="K194" s="115"/>
      <c r="L194" s="112"/>
      <c r="M194" s="115"/>
      <c r="N194" s="112"/>
      <c r="O194" s="115"/>
      <c r="P194" s="112"/>
      <c r="Q194" s="115"/>
      <c r="R194" s="112"/>
      <c r="S194" s="115"/>
    </row>
    <row r="195" spans="1:19" ht="10.5" customHeight="1">
      <c r="A195" s="117" t="str">
        <f>CONCATENATE('Ordine Entrata'!$C$19," ",'Ordine Entrata'!$D$19)</f>
        <v>   </v>
      </c>
      <c r="B195" s="117"/>
      <c r="C195" s="117"/>
      <c r="D195" s="117"/>
      <c r="E195" s="117"/>
      <c r="F195" s="117"/>
      <c r="G195" s="116"/>
      <c r="H195" s="112"/>
      <c r="I195" s="115"/>
      <c r="J195" s="112"/>
      <c r="K195" s="115"/>
      <c r="L195" s="112"/>
      <c r="M195" s="115"/>
      <c r="N195" s="112"/>
      <c r="O195" s="115"/>
      <c r="P195" s="112"/>
      <c r="Q195" s="115"/>
      <c r="R195" s="112"/>
      <c r="S195" s="115"/>
    </row>
    <row r="196" spans="1:19" ht="10.5" customHeight="1">
      <c r="A196" s="118"/>
      <c r="B196" s="118"/>
      <c r="C196" s="118"/>
      <c r="D196" s="118"/>
      <c r="E196" s="118"/>
      <c r="F196" s="118"/>
      <c r="G196" s="116"/>
      <c r="H196" s="112"/>
      <c r="I196" s="115"/>
      <c r="J196" s="112"/>
      <c r="K196" s="115"/>
      <c r="L196" s="112"/>
      <c r="M196" s="115"/>
      <c r="N196" s="112"/>
      <c r="O196" s="115"/>
      <c r="P196" s="112"/>
      <c r="Q196" s="115"/>
      <c r="R196" s="112"/>
      <c r="S196" s="115"/>
    </row>
    <row r="197" spans="1:19" ht="10.5" customHeight="1">
      <c r="A197" s="119"/>
      <c r="B197" s="119"/>
      <c r="C197" s="119"/>
      <c r="D197" s="119"/>
      <c r="E197" s="119"/>
      <c r="F197" s="119"/>
      <c r="G197" s="116" t="s">
        <v>47</v>
      </c>
      <c r="H197" s="115"/>
      <c r="I197" s="112"/>
      <c r="J197" s="115"/>
      <c r="K197" s="112"/>
      <c r="L197" s="115"/>
      <c r="M197" s="112"/>
      <c r="N197" s="115"/>
      <c r="O197" s="112"/>
      <c r="P197" s="115"/>
      <c r="Q197" s="112"/>
      <c r="R197" s="115"/>
      <c r="S197" s="112"/>
    </row>
    <row r="198" spans="1:19" ht="10.5" customHeight="1">
      <c r="A198" s="117"/>
      <c r="B198" s="117"/>
      <c r="C198" s="117"/>
      <c r="D198" s="117"/>
      <c r="E198" s="117"/>
      <c r="F198" s="117"/>
      <c r="G198" s="116"/>
      <c r="H198" s="115"/>
      <c r="I198" s="112"/>
      <c r="J198" s="115"/>
      <c r="K198" s="112"/>
      <c r="L198" s="115"/>
      <c r="M198" s="112"/>
      <c r="N198" s="115"/>
      <c r="O198" s="112"/>
      <c r="P198" s="115"/>
      <c r="Q198" s="112"/>
      <c r="R198" s="115"/>
      <c r="S198" s="112"/>
    </row>
    <row r="199" spans="1:19" ht="10.5" customHeight="1">
      <c r="A199" s="118"/>
      <c r="B199" s="118"/>
      <c r="C199" s="118"/>
      <c r="D199" s="118"/>
      <c r="E199" s="118"/>
      <c r="F199" s="118"/>
      <c r="G199" s="116"/>
      <c r="H199" s="115"/>
      <c r="I199" s="112"/>
      <c r="J199" s="115"/>
      <c r="K199" s="112"/>
      <c r="L199" s="115"/>
      <c r="M199" s="112"/>
      <c r="N199" s="115"/>
      <c r="O199" s="112"/>
      <c r="P199" s="115"/>
      <c r="Q199" s="112"/>
      <c r="R199" s="115"/>
      <c r="S199" s="112"/>
    </row>
    <row r="200" spans="1:19" ht="4.5" customHeight="1">
      <c r="A200" s="121"/>
      <c r="B200" s="121"/>
      <c r="C200" s="121"/>
      <c r="D200" s="121"/>
      <c r="E200" s="121"/>
      <c r="F200" s="121"/>
      <c r="G200" s="121"/>
      <c r="H200" s="121"/>
      <c r="I200" s="121"/>
      <c r="J200" s="121"/>
      <c r="K200" s="121"/>
      <c r="L200" s="121"/>
      <c r="M200" s="121"/>
      <c r="N200" s="121"/>
      <c r="O200" s="121"/>
      <c r="P200" s="121"/>
      <c r="Q200" s="121"/>
      <c r="R200" s="121"/>
      <c r="S200" s="121"/>
    </row>
    <row r="201" spans="1:19" ht="24.75" customHeight="1">
      <c r="A201" s="122" t="s">
        <v>43</v>
      </c>
      <c r="B201" s="122"/>
      <c r="C201" s="122"/>
      <c r="D201" s="112" t="str">
        <f>'Ordine Entrata'!$A$20</f>
        <v> </v>
      </c>
      <c r="E201" s="112"/>
      <c r="F201" s="112"/>
      <c r="G201" s="60"/>
      <c r="H201" s="116" t="s">
        <v>44</v>
      </c>
      <c r="I201" s="116"/>
      <c r="J201" s="116" t="s">
        <v>45</v>
      </c>
      <c r="K201" s="116"/>
      <c r="L201" s="116" t="s">
        <v>46</v>
      </c>
      <c r="M201" s="116"/>
      <c r="N201" s="116" t="s">
        <v>57</v>
      </c>
      <c r="O201" s="116"/>
      <c r="P201" s="116" t="s">
        <v>58</v>
      </c>
      <c r="Q201" s="116"/>
      <c r="R201" s="116" t="s">
        <v>47</v>
      </c>
      <c r="S201" s="116"/>
    </row>
    <row r="202" spans="1:19" ht="10.5" customHeight="1">
      <c r="A202" s="119" t="s">
        <v>48</v>
      </c>
      <c r="B202" s="119"/>
      <c r="C202" s="119"/>
      <c r="D202" s="119"/>
      <c r="E202" s="119"/>
      <c r="F202" s="119"/>
      <c r="G202" s="116" t="s">
        <v>49</v>
      </c>
      <c r="H202" s="112"/>
      <c r="I202" s="115"/>
      <c r="J202" s="112"/>
      <c r="K202" s="115"/>
      <c r="L202" s="112"/>
      <c r="M202" s="115"/>
      <c r="N202" s="112"/>
      <c r="O202" s="115"/>
      <c r="P202" s="112"/>
      <c r="Q202" s="115"/>
      <c r="R202" s="112"/>
      <c r="S202" s="115"/>
    </row>
    <row r="203" spans="1:19" ht="10.5" customHeight="1">
      <c r="A203" s="117" t="str">
        <f>'Ordine Entrata'!$B$20</f>
        <v> </v>
      </c>
      <c r="B203" s="117"/>
      <c r="C203" s="117"/>
      <c r="D203" s="117"/>
      <c r="E203" s="117"/>
      <c r="F203" s="117"/>
      <c r="G203" s="116"/>
      <c r="H203" s="112"/>
      <c r="I203" s="115"/>
      <c r="J203" s="112"/>
      <c r="K203" s="115"/>
      <c r="L203" s="112"/>
      <c r="M203" s="115"/>
      <c r="N203" s="112"/>
      <c r="O203" s="115"/>
      <c r="P203" s="112"/>
      <c r="Q203" s="115"/>
      <c r="R203" s="112"/>
      <c r="S203" s="115"/>
    </row>
    <row r="204" spans="1:19" ht="10.5" customHeight="1">
      <c r="A204" s="118"/>
      <c r="B204" s="118"/>
      <c r="C204" s="118"/>
      <c r="D204" s="118"/>
      <c r="E204" s="118"/>
      <c r="F204" s="118"/>
      <c r="G204" s="116"/>
      <c r="H204" s="112"/>
      <c r="I204" s="115"/>
      <c r="J204" s="112"/>
      <c r="K204" s="115"/>
      <c r="L204" s="112"/>
      <c r="M204" s="115"/>
      <c r="N204" s="112"/>
      <c r="O204" s="115"/>
      <c r="P204" s="112"/>
      <c r="Q204" s="115"/>
      <c r="R204" s="112"/>
      <c r="S204" s="115"/>
    </row>
    <row r="205" spans="1:19" ht="10.5" customHeight="1">
      <c r="A205" s="119" t="s">
        <v>50</v>
      </c>
      <c r="B205" s="119"/>
      <c r="C205" s="119"/>
      <c r="D205" s="119"/>
      <c r="E205" s="119"/>
      <c r="F205" s="119"/>
      <c r="G205" s="116" t="s">
        <v>51</v>
      </c>
      <c r="H205" s="112"/>
      <c r="I205" s="115"/>
      <c r="J205" s="112"/>
      <c r="K205" s="115"/>
      <c r="L205" s="112"/>
      <c r="M205" s="115"/>
      <c r="N205" s="112"/>
      <c r="O205" s="115"/>
      <c r="P205" s="112"/>
      <c r="Q205" s="115"/>
      <c r="R205" s="112"/>
      <c r="S205" s="115"/>
    </row>
    <row r="206" spans="1:19" ht="10.5" customHeight="1">
      <c r="A206" s="117" t="str">
        <f>CONCATENATE('Ordine Entrata'!$C$20," ",'Ordine Entrata'!$D$20)</f>
        <v>   </v>
      </c>
      <c r="B206" s="117"/>
      <c r="C206" s="117"/>
      <c r="D206" s="117"/>
      <c r="E206" s="117"/>
      <c r="F206" s="117"/>
      <c r="G206" s="116"/>
      <c r="H206" s="112"/>
      <c r="I206" s="115"/>
      <c r="J206" s="112"/>
      <c r="K206" s="115"/>
      <c r="L206" s="112"/>
      <c r="M206" s="115"/>
      <c r="N206" s="112"/>
      <c r="O206" s="115"/>
      <c r="P206" s="112"/>
      <c r="Q206" s="115"/>
      <c r="R206" s="112"/>
      <c r="S206" s="115"/>
    </row>
    <row r="207" spans="1:19" ht="10.5" customHeight="1">
      <c r="A207" s="118"/>
      <c r="B207" s="118"/>
      <c r="C207" s="118"/>
      <c r="D207" s="118"/>
      <c r="E207" s="118"/>
      <c r="F207" s="118"/>
      <c r="G207" s="116"/>
      <c r="H207" s="112"/>
      <c r="I207" s="115"/>
      <c r="J207" s="112"/>
      <c r="K207" s="115"/>
      <c r="L207" s="112"/>
      <c r="M207" s="115"/>
      <c r="N207" s="112"/>
      <c r="O207" s="115"/>
      <c r="P207" s="112"/>
      <c r="Q207" s="115"/>
      <c r="R207" s="112"/>
      <c r="S207" s="115"/>
    </row>
    <row r="208" spans="1:19" ht="10.5" customHeight="1">
      <c r="A208" s="119"/>
      <c r="B208" s="119"/>
      <c r="C208" s="119"/>
      <c r="D208" s="119"/>
      <c r="E208" s="119"/>
      <c r="F208" s="119"/>
      <c r="G208" s="116" t="s">
        <v>47</v>
      </c>
      <c r="H208" s="115"/>
      <c r="I208" s="112"/>
      <c r="J208" s="115"/>
      <c r="K208" s="112"/>
      <c r="L208" s="115"/>
      <c r="M208" s="112"/>
      <c r="N208" s="115"/>
      <c r="O208" s="112"/>
      <c r="P208" s="115"/>
      <c r="Q208" s="112"/>
      <c r="R208" s="115"/>
      <c r="S208" s="112"/>
    </row>
    <row r="209" spans="1:19" ht="10.5" customHeight="1">
      <c r="A209" s="117"/>
      <c r="B209" s="117"/>
      <c r="C209" s="117"/>
      <c r="D209" s="117"/>
      <c r="E209" s="117"/>
      <c r="F209" s="117"/>
      <c r="G209" s="116"/>
      <c r="H209" s="115"/>
      <c r="I209" s="112"/>
      <c r="J209" s="115"/>
      <c r="K209" s="112"/>
      <c r="L209" s="115"/>
      <c r="M209" s="112"/>
      <c r="N209" s="115"/>
      <c r="O209" s="112"/>
      <c r="P209" s="115"/>
      <c r="Q209" s="112"/>
      <c r="R209" s="115"/>
      <c r="S209" s="112"/>
    </row>
    <row r="210" spans="1:19" ht="10.5" customHeight="1">
      <c r="A210" s="118"/>
      <c r="B210" s="118"/>
      <c r="C210" s="118"/>
      <c r="D210" s="118"/>
      <c r="E210" s="118"/>
      <c r="F210" s="118"/>
      <c r="G210" s="116"/>
      <c r="H210" s="115"/>
      <c r="I210" s="112"/>
      <c r="J210" s="115"/>
      <c r="K210" s="112"/>
      <c r="L210" s="115"/>
      <c r="M210" s="112"/>
      <c r="N210" s="115"/>
      <c r="O210" s="112"/>
      <c r="P210" s="115"/>
      <c r="Q210" s="112"/>
      <c r="R210" s="115"/>
      <c r="S210" s="112"/>
    </row>
    <row r="211" spans="1:19" ht="4.5" customHeight="1">
      <c r="A211" s="121"/>
      <c r="B211" s="121"/>
      <c r="C211" s="121"/>
      <c r="D211" s="121"/>
      <c r="E211" s="121"/>
      <c r="F211" s="121"/>
      <c r="G211" s="121"/>
      <c r="H211" s="121"/>
      <c r="I211" s="121"/>
      <c r="J211" s="121"/>
      <c r="K211" s="121"/>
      <c r="L211" s="121"/>
      <c r="M211" s="121"/>
      <c r="N211" s="121"/>
      <c r="O211" s="121"/>
      <c r="P211" s="121"/>
      <c r="Q211" s="121"/>
      <c r="R211" s="121"/>
      <c r="S211" s="121"/>
    </row>
    <row r="212" spans="1:19" ht="24.75" customHeight="1">
      <c r="A212" s="122" t="s">
        <v>43</v>
      </c>
      <c r="B212" s="122"/>
      <c r="C212" s="122"/>
      <c r="D212" s="112" t="str">
        <f>'Ordine Entrata'!$A$21</f>
        <v> </v>
      </c>
      <c r="E212" s="112"/>
      <c r="F212" s="112"/>
      <c r="G212" s="60"/>
      <c r="H212" s="116" t="s">
        <v>44</v>
      </c>
      <c r="I212" s="116"/>
      <c r="J212" s="116" t="s">
        <v>45</v>
      </c>
      <c r="K212" s="116"/>
      <c r="L212" s="116" t="s">
        <v>46</v>
      </c>
      <c r="M212" s="116"/>
      <c r="N212" s="116" t="s">
        <v>57</v>
      </c>
      <c r="O212" s="116"/>
      <c r="P212" s="116" t="s">
        <v>58</v>
      </c>
      <c r="Q212" s="116"/>
      <c r="R212" s="116" t="s">
        <v>47</v>
      </c>
      <c r="S212" s="116"/>
    </row>
    <row r="213" spans="1:19" ht="10.5" customHeight="1">
      <c r="A213" s="119" t="s">
        <v>48</v>
      </c>
      <c r="B213" s="119"/>
      <c r="C213" s="119"/>
      <c r="D213" s="119"/>
      <c r="E213" s="119"/>
      <c r="F213" s="119"/>
      <c r="G213" s="116" t="s">
        <v>49</v>
      </c>
      <c r="H213" s="112"/>
      <c r="I213" s="115"/>
      <c r="J213" s="112"/>
      <c r="K213" s="115"/>
      <c r="L213" s="112"/>
      <c r="M213" s="115"/>
      <c r="N213" s="112"/>
      <c r="O213" s="115"/>
      <c r="P213" s="112"/>
      <c r="Q213" s="115"/>
      <c r="R213" s="112"/>
      <c r="S213" s="115"/>
    </row>
    <row r="214" spans="1:19" ht="10.5" customHeight="1">
      <c r="A214" s="117" t="str">
        <f>'Ordine Entrata'!$B$21</f>
        <v> </v>
      </c>
      <c r="B214" s="117"/>
      <c r="C214" s="117"/>
      <c r="D214" s="117"/>
      <c r="E214" s="117"/>
      <c r="F214" s="117"/>
      <c r="G214" s="116"/>
      <c r="H214" s="112"/>
      <c r="I214" s="115"/>
      <c r="J214" s="112"/>
      <c r="K214" s="115"/>
      <c r="L214" s="112"/>
      <c r="M214" s="115"/>
      <c r="N214" s="112"/>
      <c r="O214" s="115"/>
      <c r="P214" s="112"/>
      <c r="Q214" s="115"/>
      <c r="R214" s="112"/>
      <c r="S214" s="115"/>
    </row>
    <row r="215" spans="1:19" ht="10.5" customHeight="1">
      <c r="A215" s="118"/>
      <c r="B215" s="118"/>
      <c r="C215" s="118"/>
      <c r="D215" s="118"/>
      <c r="E215" s="118"/>
      <c r="F215" s="118"/>
      <c r="G215" s="116"/>
      <c r="H215" s="112"/>
      <c r="I215" s="115"/>
      <c r="J215" s="112"/>
      <c r="K215" s="115"/>
      <c r="L215" s="112"/>
      <c r="M215" s="115"/>
      <c r="N215" s="112"/>
      <c r="O215" s="115"/>
      <c r="P215" s="112"/>
      <c r="Q215" s="115"/>
      <c r="R215" s="112"/>
      <c r="S215" s="115"/>
    </row>
    <row r="216" spans="1:19" ht="10.5" customHeight="1">
      <c r="A216" s="119" t="s">
        <v>50</v>
      </c>
      <c r="B216" s="119"/>
      <c r="C216" s="119"/>
      <c r="D216" s="119"/>
      <c r="E216" s="119"/>
      <c r="F216" s="119"/>
      <c r="G216" s="116" t="s">
        <v>51</v>
      </c>
      <c r="H216" s="112"/>
      <c r="I216" s="115"/>
      <c r="J216" s="112"/>
      <c r="K216" s="115"/>
      <c r="L216" s="112"/>
      <c r="M216" s="115"/>
      <c r="N216" s="112"/>
      <c r="O216" s="115"/>
      <c r="P216" s="112"/>
      <c r="Q216" s="115"/>
      <c r="R216" s="112"/>
      <c r="S216" s="115"/>
    </row>
    <row r="217" spans="1:19" ht="10.5" customHeight="1">
      <c r="A217" s="117" t="str">
        <f>CONCATENATE('Ordine Entrata'!$C$21," ",'Ordine Entrata'!$D$21)</f>
        <v>   </v>
      </c>
      <c r="B217" s="117"/>
      <c r="C217" s="117"/>
      <c r="D217" s="117"/>
      <c r="E217" s="117"/>
      <c r="F217" s="117"/>
      <c r="G217" s="116"/>
      <c r="H217" s="112"/>
      <c r="I217" s="115"/>
      <c r="J217" s="112"/>
      <c r="K217" s="115"/>
      <c r="L217" s="112"/>
      <c r="M217" s="115"/>
      <c r="N217" s="112"/>
      <c r="O217" s="115"/>
      <c r="P217" s="112"/>
      <c r="Q217" s="115"/>
      <c r="R217" s="112"/>
      <c r="S217" s="115"/>
    </row>
    <row r="218" spans="1:19" ht="10.5" customHeight="1">
      <c r="A218" s="118"/>
      <c r="B218" s="118"/>
      <c r="C218" s="118"/>
      <c r="D218" s="118"/>
      <c r="E218" s="118"/>
      <c r="F218" s="118"/>
      <c r="G218" s="116"/>
      <c r="H218" s="112"/>
      <c r="I218" s="115"/>
      <c r="J218" s="112"/>
      <c r="K218" s="115"/>
      <c r="L218" s="112"/>
      <c r="M218" s="115"/>
      <c r="N218" s="112"/>
      <c r="O218" s="115"/>
      <c r="P218" s="112"/>
      <c r="Q218" s="115"/>
      <c r="R218" s="112"/>
      <c r="S218" s="115"/>
    </row>
    <row r="219" spans="1:19" ht="10.5" customHeight="1">
      <c r="A219" s="119"/>
      <c r="B219" s="119"/>
      <c r="C219" s="119"/>
      <c r="D219" s="119"/>
      <c r="E219" s="119"/>
      <c r="F219" s="119"/>
      <c r="G219" s="116" t="s">
        <v>47</v>
      </c>
      <c r="H219" s="115"/>
      <c r="I219" s="112"/>
      <c r="J219" s="115"/>
      <c r="K219" s="112"/>
      <c r="L219" s="115"/>
      <c r="M219" s="112"/>
      <c r="N219" s="115"/>
      <c r="O219" s="112"/>
      <c r="P219" s="115"/>
      <c r="Q219" s="112"/>
      <c r="R219" s="115"/>
      <c r="S219" s="112"/>
    </row>
    <row r="220" spans="1:19" ht="10.5" customHeight="1">
      <c r="A220" s="117"/>
      <c r="B220" s="117"/>
      <c r="C220" s="117"/>
      <c r="D220" s="117"/>
      <c r="E220" s="117"/>
      <c r="F220" s="117"/>
      <c r="G220" s="116"/>
      <c r="H220" s="115"/>
      <c r="I220" s="112"/>
      <c r="J220" s="115"/>
      <c r="K220" s="112"/>
      <c r="L220" s="115"/>
      <c r="M220" s="112"/>
      <c r="N220" s="115"/>
      <c r="O220" s="112"/>
      <c r="P220" s="115"/>
      <c r="Q220" s="112"/>
      <c r="R220" s="115"/>
      <c r="S220" s="112"/>
    </row>
    <row r="221" spans="1:19" ht="10.5" customHeight="1">
      <c r="A221" s="118"/>
      <c r="B221" s="118"/>
      <c r="C221" s="118"/>
      <c r="D221" s="118"/>
      <c r="E221" s="118"/>
      <c r="F221" s="118"/>
      <c r="G221" s="116"/>
      <c r="H221" s="115"/>
      <c r="I221" s="112"/>
      <c r="J221" s="115"/>
      <c r="K221" s="112"/>
      <c r="L221" s="115"/>
      <c r="M221" s="112"/>
      <c r="N221" s="115"/>
      <c r="O221" s="112"/>
      <c r="P221" s="115"/>
      <c r="Q221" s="112"/>
      <c r="R221" s="115"/>
      <c r="S221" s="112"/>
    </row>
    <row r="222" spans="1:19" ht="4.5" customHeight="1">
      <c r="A222" s="121"/>
      <c r="B222" s="121"/>
      <c r="C222" s="121"/>
      <c r="D222" s="121"/>
      <c r="E222" s="121"/>
      <c r="F222" s="121"/>
      <c r="G222" s="121"/>
      <c r="H222" s="121"/>
      <c r="I222" s="121"/>
      <c r="J222" s="121"/>
      <c r="K222" s="121"/>
      <c r="L222" s="121"/>
      <c r="M222" s="121"/>
      <c r="N222" s="121"/>
      <c r="O222" s="121"/>
      <c r="P222" s="121"/>
      <c r="Q222" s="121"/>
      <c r="R222" s="121"/>
      <c r="S222" s="121"/>
    </row>
    <row r="223" spans="1:19" ht="24.75" customHeight="1">
      <c r="A223" s="122" t="s">
        <v>43</v>
      </c>
      <c r="B223" s="122"/>
      <c r="C223" s="122"/>
      <c r="D223" s="112" t="str">
        <f>'Ordine Entrata'!$A$22</f>
        <v> </v>
      </c>
      <c r="E223" s="112"/>
      <c r="F223" s="112"/>
      <c r="G223" s="60"/>
      <c r="H223" s="116" t="s">
        <v>44</v>
      </c>
      <c r="I223" s="116"/>
      <c r="J223" s="116" t="s">
        <v>45</v>
      </c>
      <c r="K223" s="116"/>
      <c r="L223" s="116" t="s">
        <v>46</v>
      </c>
      <c r="M223" s="116"/>
      <c r="N223" s="116" t="s">
        <v>57</v>
      </c>
      <c r="O223" s="116"/>
      <c r="P223" s="116" t="s">
        <v>58</v>
      </c>
      <c r="Q223" s="116"/>
      <c r="R223" s="116" t="s">
        <v>47</v>
      </c>
      <c r="S223" s="116"/>
    </row>
    <row r="224" spans="1:19" ht="10.5" customHeight="1">
      <c r="A224" s="119" t="s">
        <v>48</v>
      </c>
      <c r="B224" s="119"/>
      <c r="C224" s="119"/>
      <c r="D224" s="119"/>
      <c r="E224" s="119"/>
      <c r="F224" s="119"/>
      <c r="G224" s="116" t="s">
        <v>49</v>
      </c>
      <c r="H224" s="112"/>
      <c r="I224" s="115"/>
      <c r="J224" s="112"/>
      <c r="K224" s="115"/>
      <c r="L224" s="112"/>
      <c r="M224" s="115"/>
      <c r="N224" s="112"/>
      <c r="O224" s="115"/>
      <c r="P224" s="112"/>
      <c r="Q224" s="115"/>
      <c r="R224" s="112"/>
      <c r="S224" s="115"/>
    </row>
    <row r="225" spans="1:19" ht="10.5" customHeight="1">
      <c r="A225" s="117" t="str">
        <f>'Ordine Entrata'!$B$22</f>
        <v> </v>
      </c>
      <c r="B225" s="117"/>
      <c r="C225" s="117"/>
      <c r="D225" s="117"/>
      <c r="E225" s="117"/>
      <c r="F225" s="117"/>
      <c r="G225" s="116"/>
      <c r="H225" s="112"/>
      <c r="I225" s="115"/>
      <c r="J225" s="112"/>
      <c r="K225" s="115"/>
      <c r="L225" s="112"/>
      <c r="M225" s="115"/>
      <c r="N225" s="112"/>
      <c r="O225" s="115"/>
      <c r="P225" s="112"/>
      <c r="Q225" s="115"/>
      <c r="R225" s="112"/>
      <c r="S225" s="115"/>
    </row>
    <row r="226" spans="1:19" ht="10.5" customHeight="1">
      <c r="A226" s="118"/>
      <c r="B226" s="118"/>
      <c r="C226" s="118"/>
      <c r="D226" s="118"/>
      <c r="E226" s="118"/>
      <c r="F226" s="118"/>
      <c r="G226" s="116"/>
      <c r="H226" s="112"/>
      <c r="I226" s="115"/>
      <c r="J226" s="112"/>
      <c r="K226" s="115"/>
      <c r="L226" s="112"/>
      <c r="M226" s="115"/>
      <c r="N226" s="112"/>
      <c r="O226" s="115"/>
      <c r="P226" s="112"/>
      <c r="Q226" s="115"/>
      <c r="R226" s="112"/>
      <c r="S226" s="115"/>
    </row>
    <row r="227" spans="1:19" ht="10.5" customHeight="1">
      <c r="A227" s="119" t="s">
        <v>50</v>
      </c>
      <c r="B227" s="119"/>
      <c r="C227" s="119"/>
      <c r="D227" s="119"/>
      <c r="E227" s="119"/>
      <c r="F227" s="119"/>
      <c r="G227" s="116" t="s">
        <v>51</v>
      </c>
      <c r="H227" s="112"/>
      <c r="I227" s="115"/>
      <c r="J227" s="112"/>
      <c r="K227" s="115"/>
      <c r="L227" s="112"/>
      <c r="M227" s="115"/>
      <c r="N227" s="112"/>
      <c r="O227" s="115"/>
      <c r="P227" s="112"/>
      <c r="Q227" s="115"/>
      <c r="R227" s="112"/>
      <c r="S227" s="115"/>
    </row>
    <row r="228" spans="1:19" ht="10.5" customHeight="1">
      <c r="A228" s="117" t="str">
        <f>CONCATENATE('Ordine Entrata'!$C$22," ",'Ordine Entrata'!$D$22)</f>
        <v>   </v>
      </c>
      <c r="B228" s="117"/>
      <c r="C228" s="117"/>
      <c r="D228" s="117"/>
      <c r="E228" s="117"/>
      <c r="F228" s="117"/>
      <c r="G228" s="116"/>
      <c r="H228" s="112"/>
      <c r="I228" s="115"/>
      <c r="J228" s="112"/>
      <c r="K228" s="115"/>
      <c r="L228" s="112"/>
      <c r="M228" s="115"/>
      <c r="N228" s="112"/>
      <c r="O228" s="115"/>
      <c r="P228" s="112"/>
      <c r="Q228" s="115"/>
      <c r="R228" s="112"/>
      <c r="S228" s="115"/>
    </row>
    <row r="229" spans="1:19" ht="10.5" customHeight="1">
      <c r="A229" s="118"/>
      <c r="B229" s="118"/>
      <c r="C229" s="118"/>
      <c r="D229" s="118"/>
      <c r="E229" s="118"/>
      <c r="F229" s="118"/>
      <c r="G229" s="116"/>
      <c r="H229" s="112"/>
      <c r="I229" s="115"/>
      <c r="J229" s="112"/>
      <c r="K229" s="115"/>
      <c r="L229" s="112"/>
      <c r="M229" s="115"/>
      <c r="N229" s="112"/>
      <c r="O229" s="115"/>
      <c r="P229" s="112"/>
      <c r="Q229" s="115"/>
      <c r="R229" s="112"/>
      <c r="S229" s="115"/>
    </row>
    <row r="230" spans="1:19" ht="10.5" customHeight="1">
      <c r="A230" s="119"/>
      <c r="B230" s="119"/>
      <c r="C230" s="119"/>
      <c r="D230" s="119"/>
      <c r="E230" s="119"/>
      <c r="F230" s="119"/>
      <c r="G230" s="116" t="s">
        <v>47</v>
      </c>
      <c r="H230" s="115"/>
      <c r="I230" s="112"/>
      <c r="J230" s="115"/>
      <c r="K230" s="112"/>
      <c r="L230" s="115"/>
      <c r="M230" s="112"/>
      <c r="N230" s="115"/>
      <c r="O230" s="112"/>
      <c r="P230" s="115"/>
      <c r="Q230" s="112"/>
      <c r="R230" s="115"/>
      <c r="S230" s="112"/>
    </row>
    <row r="231" spans="1:19" ht="10.5" customHeight="1">
      <c r="A231" s="117"/>
      <c r="B231" s="117"/>
      <c r="C231" s="117"/>
      <c r="D231" s="117"/>
      <c r="E231" s="117"/>
      <c r="F231" s="117"/>
      <c r="G231" s="116"/>
      <c r="H231" s="115"/>
      <c r="I231" s="112"/>
      <c r="J231" s="115"/>
      <c r="K231" s="112"/>
      <c r="L231" s="115"/>
      <c r="M231" s="112"/>
      <c r="N231" s="115"/>
      <c r="O231" s="112"/>
      <c r="P231" s="115"/>
      <c r="Q231" s="112"/>
      <c r="R231" s="115"/>
      <c r="S231" s="112"/>
    </row>
    <row r="232" spans="1:19" ht="10.5" customHeight="1">
      <c r="A232" s="118"/>
      <c r="B232" s="118"/>
      <c r="C232" s="118"/>
      <c r="D232" s="118"/>
      <c r="E232" s="118"/>
      <c r="F232" s="118"/>
      <c r="G232" s="116"/>
      <c r="H232" s="115"/>
      <c r="I232" s="112"/>
      <c r="J232" s="115"/>
      <c r="K232" s="112"/>
      <c r="L232" s="115"/>
      <c r="M232" s="112"/>
      <c r="N232" s="115"/>
      <c r="O232" s="112"/>
      <c r="P232" s="115"/>
      <c r="Q232" s="112"/>
      <c r="R232" s="115"/>
      <c r="S232" s="112"/>
    </row>
    <row r="233" spans="1:19" ht="4.5" customHeight="1">
      <c r="A233" s="121"/>
      <c r="B233" s="121"/>
      <c r="C233" s="121"/>
      <c r="D233" s="121"/>
      <c r="E233" s="121"/>
      <c r="F233" s="121"/>
      <c r="G233" s="121"/>
      <c r="H233" s="121"/>
      <c r="I233" s="121"/>
      <c r="J233" s="121"/>
      <c r="K233" s="121"/>
      <c r="L233" s="121"/>
      <c r="M233" s="121"/>
      <c r="N233" s="121"/>
      <c r="O233" s="121"/>
      <c r="P233" s="121"/>
      <c r="Q233" s="121"/>
      <c r="R233" s="121"/>
      <c r="S233" s="121"/>
    </row>
    <row r="234" spans="1:19" ht="24.75" customHeight="1">
      <c r="A234" s="122" t="s">
        <v>43</v>
      </c>
      <c r="B234" s="122"/>
      <c r="C234" s="122"/>
      <c r="D234" s="112" t="str">
        <f>'Ordine Entrata'!$A$23</f>
        <v> </v>
      </c>
      <c r="E234" s="112"/>
      <c r="F234" s="112"/>
      <c r="G234" s="60"/>
      <c r="H234" s="116" t="s">
        <v>44</v>
      </c>
      <c r="I234" s="116"/>
      <c r="J234" s="116" t="s">
        <v>45</v>
      </c>
      <c r="K234" s="116"/>
      <c r="L234" s="116" t="s">
        <v>46</v>
      </c>
      <c r="M234" s="116"/>
      <c r="N234" s="116" t="s">
        <v>57</v>
      </c>
      <c r="O234" s="116"/>
      <c r="P234" s="116" t="s">
        <v>58</v>
      </c>
      <c r="Q234" s="116"/>
      <c r="R234" s="116" t="s">
        <v>47</v>
      </c>
      <c r="S234" s="116"/>
    </row>
    <row r="235" spans="1:19" ht="10.5" customHeight="1">
      <c r="A235" s="119" t="s">
        <v>48</v>
      </c>
      <c r="B235" s="119"/>
      <c r="C235" s="119"/>
      <c r="D235" s="119"/>
      <c r="E235" s="119"/>
      <c r="F235" s="119"/>
      <c r="G235" s="116" t="s">
        <v>49</v>
      </c>
      <c r="H235" s="112"/>
      <c r="I235" s="115"/>
      <c r="J235" s="112"/>
      <c r="K235" s="115"/>
      <c r="L235" s="112"/>
      <c r="M235" s="115"/>
      <c r="N235" s="112"/>
      <c r="O235" s="115"/>
      <c r="P235" s="112"/>
      <c r="Q235" s="115"/>
      <c r="R235" s="112"/>
      <c r="S235" s="115"/>
    </row>
    <row r="236" spans="1:19" ht="10.5" customHeight="1">
      <c r="A236" s="117" t="str">
        <f>'Ordine Entrata'!$B$23</f>
        <v> </v>
      </c>
      <c r="B236" s="117"/>
      <c r="C236" s="117"/>
      <c r="D236" s="117"/>
      <c r="E236" s="117"/>
      <c r="F236" s="117"/>
      <c r="G236" s="116"/>
      <c r="H236" s="112"/>
      <c r="I236" s="115"/>
      <c r="J236" s="112"/>
      <c r="K236" s="115"/>
      <c r="L236" s="112"/>
      <c r="M236" s="115"/>
      <c r="N236" s="112"/>
      <c r="O236" s="115"/>
      <c r="P236" s="112"/>
      <c r="Q236" s="115"/>
      <c r="R236" s="112"/>
      <c r="S236" s="115"/>
    </row>
    <row r="237" spans="1:19" ht="10.5" customHeight="1">
      <c r="A237" s="118"/>
      <c r="B237" s="118"/>
      <c r="C237" s="118"/>
      <c r="D237" s="118"/>
      <c r="E237" s="118"/>
      <c r="F237" s="118"/>
      <c r="G237" s="116"/>
      <c r="H237" s="112"/>
      <c r="I237" s="115"/>
      <c r="J237" s="112"/>
      <c r="K237" s="115"/>
      <c r="L237" s="112"/>
      <c r="M237" s="115"/>
      <c r="N237" s="112"/>
      <c r="O237" s="115"/>
      <c r="P237" s="112"/>
      <c r="Q237" s="115"/>
      <c r="R237" s="112"/>
      <c r="S237" s="115"/>
    </row>
    <row r="238" spans="1:19" ht="10.5" customHeight="1">
      <c r="A238" s="119" t="s">
        <v>50</v>
      </c>
      <c r="B238" s="119"/>
      <c r="C238" s="119"/>
      <c r="D238" s="119"/>
      <c r="E238" s="119"/>
      <c r="F238" s="119"/>
      <c r="G238" s="116" t="s">
        <v>51</v>
      </c>
      <c r="H238" s="112"/>
      <c r="I238" s="115"/>
      <c r="J238" s="112"/>
      <c r="K238" s="115"/>
      <c r="L238" s="112"/>
      <c r="M238" s="115"/>
      <c r="N238" s="112"/>
      <c r="O238" s="115"/>
      <c r="P238" s="112"/>
      <c r="Q238" s="115"/>
      <c r="R238" s="112"/>
      <c r="S238" s="115"/>
    </row>
    <row r="239" spans="1:19" ht="10.5" customHeight="1">
      <c r="A239" s="117" t="str">
        <f>CONCATENATE('Ordine Entrata'!$C$23," ",'Ordine Entrata'!$D$23)</f>
        <v>   </v>
      </c>
      <c r="B239" s="117"/>
      <c r="C239" s="117"/>
      <c r="D239" s="117"/>
      <c r="E239" s="117"/>
      <c r="F239" s="117"/>
      <c r="G239" s="116"/>
      <c r="H239" s="112"/>
      <c r="I239" s="115"/>
      <c r="J239" s="112"/>
      <c r="K239" s="115"/>
      <c r="L239" s="112"/>
      <c r="M239" s="115"/>
      <c r="N239" s="112"/>
      <c r="O239" s="115"/>
      <c r="P239" s="112"/>
      <c r="Q239" s="115"/>
      <c r="R239" s="112"/>
      <c r="S239" s="115"/>
    </row>
    <row r="240" spans="1:19" ht="10.5" customHeight="1">
      <c r="A240" s="118"/>
      <c r="B240" s="118"/>
      <c r="C240" s="118"/>
      <c r="D240" s="118"/>
      <c r="E240" s="118"/>
      <c r="F240" s="118"/>
      <c r="G240" s="116"/>
      <c r="H240" s="112"/>
      <c r="I240" s="115"/>
      <c r="J240" s="112"/>
      <c r="K240" s="115"/>
      <c r="L240" s="112"/>
      <c r="M240" s="115"/>
      <c r="N240" s="112"/>
      <c r="O240" s="115"/>
      <c r="P240" s="112"/>
      <c r="Q240" s="115"/>
      <c r="R240" s="112"/>
      <c r="S240" s="115"/>
    </row>
    <row r="241" spans="1:19" ht="10.5" customHeight="1">
      <c r="A241" s="119"/>
      <c r="B241" s="119"/>
      <c r="C241" s="119"/>
      <c r="D241" s="119"/>
      <c r="E241" s="119"/>
      <c r="F241" s="119"/>
      <c r="G241" s="116" t="s">
        <v>47</v>
      </c>
      <c r="H241" s="115"/>
      <c r="I241" s="112"/>
      <c r="J241" s="115"/>
      <c r="K241" s="112"/>
      <c r="L241" s="115"/>
      <c r="M241" s="112"/>
      <c r="N241" s="115"/>
      <c r="O241" s="112"/>
      <c r="P241" s="115"/>
      <c r="Q241" s="112"/>
      <c r="R241" s="115"/>
      <c r="S241" s="112"/>
    </row>
    <row r="242" spans="1:19" ht="10.5" customHeight="1">
      <c r="A242" s="117"/>
      <c r="B242" s="117"/>
      <c r="C242" s="117"/>
      <c r="D242" s="117"/>
      <c r="E242" s="117"/>
      <c r="F242" s="117"/>
      <c r="G242" s="116"/>
      <c r="H242" s="115"/>
      <c r="I242" s="112"/>
      <c r="J242" s="115"/>
      <c r="K242" s="112"/>
      <c r="L242" s="115"/>
      <c r="M242" s="112"/>
      <c r="N242" s="115"/>
      <c r="O242" s="112"/>
      <c r="P242" s="115"/>
      <c r="Q242" s="112"/>
      <c r="R242" s="115"/>
      <c r="S242" s="112"/>
    </row>
    <row r="243" spans="1:19" ht="10.5" customHeight="1">
      <c r="A243" s="118"/>
      <c r="B243" s="118"/>
      <c r="C243" s="118"/>
      <c r="D243" s="118"/>
      <c r="E243" s="118"/>
      <c r="F243" s="118"/>
      <c r="G243" s="116"/>
      <c r="H243" s="115"/>
      <c r="I243" s="112"/>
      <c r="J243" s="115"/>
      <c r="K243" s="112"/>
      <c r="L243" s="115"/>
      <c r="M243" s="112"/>
      <c r="N243" s="115"/>
      <c r="O243" s="112"/>
      <c r="P243" s="115"/>
      <c r="Q243" s="112"/>
      <c r="R243" s="115"/>
      <c r="S243" s="112"/>
    </row>
    <row r="244" ht="30" customHeight="1"/>
    <row r="245" spans="1:19" ht="12.75">
      <c r="A245" s="120" t="s">
        <v>39</v>
      </c>
      <c r="B245" s="120"/>
      <c r="C245" s="120"/>
      <c r="D245" s="120"/>
      <c r="E245" s="123" t="str">
        <f>$E$1</f>
        <v>CAMPIONATO ITALIANO FISR 2017</v>
      </c>
      <c r="F245" s="123"/>
      <c r="G245" s="123"/>
      <c r="H245" s="123"/>
      <c r="I245" s="123"/>
      <c r="J245" s="123"/>
      <c r="K245" s="123"/>
      <c r="L245" s="123"/>
      <c r="M245" s="123"/>
      <c r="N245" s="123"/>
      <c r="O245" s="123"/>
      <c r="P245" s="123"/>
      <c r="Q245" s="123"/>
      <c r="R245" s="123"/>
      <c r="S245" s="123"/>
    </row>
    <row r="246" spans="1:19" ht="4.5" customHeight="1">
      <c r="A246" s="121"/>
      <c r="B246" s="121"/>
      <c r="C246" s="121"/>
      <c r="D246" s="121"/>
      <c r="E246" s="121"/>
      <c r="F246" s="121"/>
      <c r="G246" s="121"/>
      <c r="H246" s="121"/>
      <c r="I246" s="121"/>
      <c r="J246" s="121"/>
      <c r="K246" s="121"/>
      <c r="L246" s="121"/>
      <c r="M246" s="121"/>
      <c r="N246" s="121"/>
      <c r="O246" s="121"/>
      <c r="P246" s="121"/>
      <c r="Q246" s="121"/>
      <c r="R246" s="121"/>
      <c r="S246" s="121"/>
    </row>
    <row r="247" spans="1:19" ht="12.75">
      <c r="A247" s="120" t="s">
        <v>40</v>
      </c>
      <c r="B247" s="120"/>
      <c r="C247" s="111">
        <f>$C$3</f>
        <v>0</v>
      </c>
      <c r="D247" s="111"/>
      <c r="E247" s="111"/>
      <c r="F247" s="111"/>
      <c r="G247" s="111"/>
      <c r="H247" s="111"/>
      <c r="I247" s="111"/>
      <c r="J247" s="111"/>
      <c r="K247" s="111"/>
      <c r="L247" s="111"/>
      <c r="M247" s="111"/>
      <c r="N247" s="111"/>
      <c r="O247" s="59" t="s">
        <v>41</v>
      </c>
      <c r="P247" s="110">
        <f>$P$3</f>
        <v>42893</v>
      </c>
      <c r="Q247" s="110"/>
      <c r="R247" s="110"/>
      <c r="S247" s="110"/>
    </row>
    <row r="248" spans="1:19" ht="4.5" customHeight="1">
      <c r="A248" s="121"/>
      <c r="B248" s="121"/>
      <c r="C248" s="121"/>
      <c r="D248" s="121"/>
      <c r="E248" s="121"/>
      <c r="F248" s="121"/>
      <c r="G248" s="121"/>
      <c r="H248" s="121"/>
      <c r="I248" s="121"/>
      <c r="J248" s="121"/>
      <c r="K248" s="121"/>
      <c r="L248" s="121"/>
      <c r="M248" s="121"/>
      <c r="N248" s="121"/>
      <c r="O248" s="121"/>
      <c r="P248" s="121"/>
      <c r="Q248" s="121"/>
      <c r="R248" s="121"/>
      <c r="S248" s="121"/>
    </row>
    <row r="249" spans="1:19" ht="12.75">
      <c r="A249" s="120" t="s">
        <v>42</v>
      </c>
      <c r="B249" s="120"/>
      <c r="C249" s="111">
        <f>$C$5</f>
        <v>0</v>
      </c>
      <c r="D249" s="111"/>
      <c r="E249" s="111"/>
      <c r="F249" s="111"/>
      <c r="G249" s="111"/>
      <c r="H249" s="111"/>
      <c r="I249" s="111"/>
      <c r="J249" s="111"/>
      <c r="K249" s="111"/>
      <c r="L249" s="111"/>
      <c r="M249" s="111"/>
      <c r="N249" s="111"/>
      <c r="O249" s="111"/>
      <c r="P249" s="111"/>
      <c r="Q249" s="111"/>
      <c r="S249" s="98"/>
    </row>
    <row r="250" spans="1:19" ht="7.5" customHeight="1">
      <c r="A250" s="121"/>
      <c r="B250" s="121"/>
      <c r="C250" s="121"/>
      <c r="D250" s="121"/>
      <c r="E250" s="121"/>
      <c r="F250" s="121"/>
      <c r="G250" s="121"/>
      <c r="H250" s="121"/>
      <c r="I250" s="121"/>
      <c r="J250" s="121"/>
      <c r="K250" s="121"/>
      <c r="L250" s="121"/>
      <c r="M250" s="121"/>
      <c r="N250" s="121"/>
      <c r="O250" s="121"/>
      <c r="P250" s="121"/>
      <c r="Q250" s="121"/>
      <c r="R250" s="121"/>
      <c r="S250" s="121"/>
    </row>
    <row r="251" spans="1:19" ht="24.75" customHeight="1">
      <c r="A251" s="122" t="s">
        <v>43</v>
      </c>
      <c r="B251" s="122"/>
      <c r="C251" s="122"/>
      <c r="D251" s="112" t="str">
        <f>'Ordine Entrata'!$A$24</f>
        <v> </v>
      </c>
      <c r="E251" s="112"/>
      <c r="F251" s="112"/>
      <c r="G251" s="60"/>
      <c r="H251" s="116" t="s">
        <v>44</v>
      </c>
      <c r="I251" s="116"/>
      <c r="J251" s="116" t="s">
        <v>45</v>
      </c>
      <c r="K251" s="116"/>
      <c r="L251" s="116" t="s">
        <v>46</v>
      </c>
      <c r="M251" s="116"/>
      <c r="N251" s="116" t="s">
        <v>57</v>
      </c>
      <c r="O251" s="116"/>
      <c r="P251" s="116" t="s">
        <v>58</v>
      </c>
      <c r="Q251" s="116"/>
      <c r="R251" s="116" t="s">
        <v>47</v>
      </c>
      <c r="S251" s="116"/>
    </row>
    <row r="252" spans="1:19" ht="10.5" customHeight="1">
      <c r="A252" s="119" t="s">
        <v>48</v>
      </c>
      <c r="B252" s="119"/>
      <c r="C252" s="119"/>
      <c r="D252" s="119"/>
      <c r="E252" s="119"/>
      <c r="F252" s="119"/>
      <c r="G252" s="116" t="s">
        <v>49</v>
      </c>
      <c r="H252" s="112"/>
      <c r="I252" s="115"/>
      <c r="J252" s="112"/>
      <c r="K252" s="115"/>
      <c r="L252" s="112"/>
      <c r="M252" s="115"/>
      <c r="N252" s="112"/>
      <c r="O252" s="115"/>
      <c r="P252" s="112"/>
      <c r="Q252" s="115"/>
      <c r="R252" s="112"/>
      <c r="S252" s="115"/>
    </row>
    <row r="253" spans="1:19" ht="10.5" customHeight="1">
      <c r="A253" s="117" t="str">
        <f>'Ordine Entrata'!$B$24</f>
        <v> </v>
      </c>
      <c r="B253" s="117"/>
      <c r="C253" s="117"/>
      <c r="D253" s="117"/>
      <c r="E253" s="117"/>
      <c r="F253" s="117"/>
      <c r="G253" s="116"/>
      <c r="H253" s="112"/>
      <c r="I253" s="115"/>
      <c r="J253" s="112"/>
      <c r="K253" s="115"/>
      <c r="L253" s="112"/>
      <c r="M253" s="115"/>
      <c r="N253" s="112"/>
      <c r="O253" s="115"/>
      <c r="P253" s="112"/>
      <c r="Q253" s="115"/>
      <c r="R253" s="112"/>
      <c r="S253" s="115"/>
    </row>
    <row r="254" spans="1:19" ht="10.5" customHeight="1">
      <c r="A254" s="118"/>
      <c r="B254" s="118"/>
      <c r="C254" s="118"/>
      <c r="D254" s="118"/>
      <c r="E254" s="118"/>
      <c r="F254" s="118"/>
      <c r="G254" s="116"/>
      <c r="H254" s="112"/>
      <c r="I254" s="115"/>
      <c r="J254" s="112"/>
      <c r="K254" s="115"/>
      <c r="L254" s="112"/>
      <c r="M254" s="115"/>
      <c r="N254" s="112"/>
      <c r="O254" s="115"/>
      <c r="P254" s="112"/>
      <c r="Q254" s="115"/>
      <c r="R254" s="112"/>
      <c r="S254" s="115"/>
    </row>
    <row r="255" spans="1:19" ht="10.5" customHeight="1">
      <c r="A255" s="119" t="s">
        <v>50</v>
      </c>
      <c r="B255" s="119"/>
      <c r="C255" s="119"/>
      <c r="D255" s="119"/>
      <c r="E255" s="119"/>
      <c r="F255" s="119"/>
      <c r="G255" s="116" t="s">
        <v>51</v>
      </c>
      <c r="H255" s="112"/>
      <c r="I255" s="115"/>
      <c r="J255" s="112"/>
      <c r="K255" s="115"/>
      <c r="L255" s="112"/>
      <c r="M255" s="115"/>
      <c r="N255" s="112"/>
      <c r="O255" s="115"/>
      <c r="P255" s="112"/>
      <c r="Q255" s="115"/>
      <c r="R255" s="112"/>
      <c r="S255" s="115"/>
    </row>
    <row r="256" spans="1:19" ht="10.5" customHeight="1">
      <c r="A256" s="117" t="str">
        <f>CONCATENATE('Ordine Entrata'!$C$24," ",'Ordine Entrata'!$D$24)</f>
        <v>   </v>
      </c>
      <c r="B256" s="117"/>
      <c r="C256" s="117"/>
      <c r="D256" s="117"/>
      <c r="E256" s="117"/>
      <c r="F256" s="117"/>
      <c r="G256" s="116"/>
      <c r="H256" s="112"/>
      <c r="I256" s="115"/>
      <c r="J256" s="112"/>
      <c r="K256" s="115"/>
      <c r="L256" s="112"/>
      <c r="M256" s="115"/>
      <c r="N256" s="112"/>
      <c r="O256" s="115"/>
      <c r="P256" s="112"/>
      <c r="Q256" s="115"/>
      <c r="R256" s="112"/>
      <c r="S256" s="115"/>
    </row>
    <row r="257" spans="1:19" ht="10.5" customHeight="1">
      <c r="A257" s="118"/>
      <c r="B257" s="118"/>
      <c r="C257" s="118"/>
      <c r="D257" s="118"/>
      <c r="E257" s="118"/>
      <c r="F257" s="118"/>
      <c r="G257" s="116"/>
      <c r="H257" s="112"/>
      <c r="I257" s="115"/>
      <c r="J257" s="112"/>
      <c r="K257" s="115"/>
      <c r="L257" s="112"/>
      <c r="M257" s="115"/>
      <c r="N257" s="112"/>
      <c r="O257" s="115"/>
      <c r="P257" s="112"/>
      <c r="Q257" s="115"/>
      <c r="R257" s="112"/>
      <c r="S257" s="115"/>
    </row>
    <row r="258" spans="1:19" ht="10.5" customHeight="1">
      <c r="A258" s="119"/>
      <c r="B258" s="119"/>
      <c r="C258" s="119"/>
      <c r="D258" s="119"/>
      <c r="E258" s="119"/>
      <c r="F258" s="119"/>
      <c r="G258" s="116" t="s">
        <v>47</v>
      </c>
      <c r="H258" s="115"/>
      <c r="I258" s="112"/>
      <c r="J258" s="115"/>
      <c r="K258" s="112"/>
      <c r="L258" s="115"/>
      <c r="M258" s="112"/>
      <c r="N258" s="115"/>
      <c r="O258" s="112"/>
      <c r="P258" s="115"/>
      <c r="Q258" s="112"/>
      <c r="R258" s="115"/>
      <c r="S258" s="112"/>
    </row>
    <row r="259" spans="1:19" ht="10.5" customHeight="1">
      <c r="A259" s="117"/>
      <c r="B259" s="117"/>
      <c r="C259" s="117"/>
      <c r="D259" s="117"/>
      <c r="E259" s="117"/>
      <c r="F259" s="117"/>
      <c r="G259" s="116"/>
      <c r="H259" s="115"/>
      <c r="I259" s="112"/>
      <c r="J259" s="115"/>
      <c r="K259" s="112"/>
      <c r="L259" s="115"/>
      <c r="M259" s="112"/>
      <c r="N259" s="115"/>
      <c r="O259" s="112"/>
      <c r="P259" s="115"/>
      <c r="Q259" s="112"/>
      <c r="R259" s="115"/>
      <c r="S259" s="112"/>
    </row>
    <row r="260" spans="1:19" ht="10.5" customHeight="1">
      <c r="A260" s="118"/>
      <c r="B260" s="118"/>
      <c r="C260" s="118"/>
      <c r="D260" s="118"/>
      <c r="E260" s="118"/>
      <c r="F260" s="118"/>
      <c r="G260" s="116"/>
      <c r="H260" s="115"/>
      <c r="I260" s="112"/>
      <c r="J260" s="115"/>
      <c r="K260" s="112"/>
      <c r="L260" s="115"/>
      <c r="M260" s="112"/>
      <c r="N260" s="115"/>
      <c r="O260" s="112"/>
      <c r="P260" s="115"/>
      <c r="Q260" s="112"/>
      <c r="R260" s="115"/>
      <c r="S260" s="112"/>
    </row>
    <row r="261" spans="1:19" ht="4.5" customHeight="1">
      <c r="A261" s="121"/>
      <c r="B261" s="121"/>
      <c r="C261" s="121"/>
      <c r="D261" s="121"/>
      <c r="E261" s="121"/>
      <c r="F261" s="121"/>
      <c r="G261" s="121"/>
      <c r="H261" s="121"/>
      <c r="I261" s="121"/>
      <c r="J261" s="121"/>
      <c r="K261" s="121"/>
      <c r="L261" s="121"/>
      <c r="M261" s="121"/>
      <c r="N261" s="121"/>
      <c r="O261" s="121"/>
      <c r="P261" s="121"/>
      <c r="Q261" s="121"/>
      <c r="R261" s="121"/>
      <c r="S261" s="121"/>
    </row>
    <row r="262" spans="1:19" ht="24.75" customHeight="1">
      <c r="A262" s="122" t="s">
        <v>43</v>
      </c>
      <c r="B262" s="122"/>
      <c r="C262" s="122"/>
      <c r="D262" s="112" t="str">
        <f>'Ordine Entrata'!$A$25</f>
        <v> </v>
      </c>
      <c r="E262" s="112"/>
      <c r="F262" s="112"/>
      <c r="G262" s="60"/>
      <c r="H262" s="116" t="s">
        <v>44</v>
      </c>
      <c r="I262" s="116"/>
      <c r="J262" s="116" t="s">
        <v>45</v>
      </c>
      <c r="K262" s="116"/>
      <c r="L262" s="116" t="s">
        <v>46</v>
      </c>
      <c r="M262" s="116"/>
      <c r="N262" s="116" t="s">
        <v>57</v>
      </c>
      <c r="O262" s="116"/>
      <c r="P262" s="116" t="s">
        <v>58</v>
      </c>
      <c r="Q262" s="116"/>
      <c r="R262" s="116" t="s">
        <v>47</v>
      </c>
      <c r="S262" s="116"/>
    </row>
    <row r="263" spans="1:19" ht="10.5" customHeight="1">
      <c r="A263" s="119" t="s">
        <v>48</v>
      </c>
      <c r="B263" s="119"/>
      <c r="C263" s="119"/>
      <c r="D263" s="119"/>
      <c r="E263" s="119"/>
      <c r="F263" s="119"/>
      <c r="G263" s="116" t="s">
        <v>49</v>
      </c>
      <c r="H263" s="112"/>
      <c r="I263" s="115"/>
      <c r="J263" s="112"/>
      <c r="K263" s="115"/>
      <c r="L263" s="112"/>
      <c r="M263" s="115"/>
      <c r="N263" s="112"/>
      <c r="O263" s="115"/>
      <c r="P263" s="112"/>
      <c r="Q263" s="115"/>
      <c r="R263" s="112"/>
      <c r="S263" s="115"/>
    </row>
    <row r="264" spans="1:19" ht="10.5" customHeight="1">
      <c r="A264" s="117" t="str">
        <f>'Ordine Entrata'!$B$25</f>
        <v> </v>
      </c>
      <c r="B264" s="117"/>
      <c r="C264" s="117"/>
      <c r="D264" s="117"/>
      <c r="E264" s="117"/>
      <c r="F264" s="117"/>
      <c r="G264" s="116"/>
      <c r="H264" s="112"/>
      <c r="I264" s="115"/>
      <c r="J264" s="112"/>
      <c r="K264" s="115"/>
      <c r="L264" s="112"/>
      <c r="M264" s="115"/>
      <c r="N264" s="112"/>
      <c r="O264" s="115"/>
      <c r="P264" s="112"/>
      <c r="Q264" s="115"/>
      <c r="R264" s="112"/>
      <c r="S264" s="115"/>
    </row>
    <row r="265" spans="1:19" ht="10.5" customHeight="1">
      <c r="A265" s="118"/>
      <c r="B265" s="118"/>
      <c r="C265" s="118"/>
      <c r="D265" s="118"/>
      <c r="E265" s="118"/>
      <c r="F265" s="118"/>
      <c r="G265" s="116"/>
      <c r="H265" s="112"/>
      <c r="I265" s="115"/>
      <c r="J265" s="112"/>
      <c r="K265" s="115"/>
      <c r="L265" s="112"/>
      <c r="M265" s="115"/>
      <c r="N265" s="112"/>
      <c r="O265" s="115"/>
      <c r="P265" s="112"/>
      <c r="Q265" s="115"/>
      <c r="R265" s="112"/>
      <c r="S265" s="115"/>
    </row>
    <row r="266" spans="1:19" ht="10.5" customHeight="1">
      <c r="A266" s="119" t="s">
        <v>50</v>
      </c>
      <c r="B266" s="119"/>
      <c r="C266" s="119"/>
      <c r="D266" s="119"/>
      <c r="E266" s="119"/>
      <c r="F266" s="119"/>
      <c r="G266" s="116" t="s">
        <v>51</v>
      </c>
      <c r="H266" s="112"/>
      <c r="I266" s="115"/>
      <c r="J266" s="112"/>
      <c r="K266" s="115"/>
      <c r="L266" s="112"/>
      <c r="M266" s="115"/>
      <c r="N266" s="112"/>
      <c r="O266" s="115"/>
      <c r="P266" s="112"/>
      <c r="Q266" s="115"/>
      <c r="R266" s="112"/>
      <c r="S266" s="115"/>
    </row>
    <row r="267" spans="1:19" ht="10.5" customHeight="1">
      <c r="A267" s="117" t="str">
        <f>CONCATENATE('Ordine Entrata'!$C$25," ",'Ordine Entrata'!$D$25)</f>
        <v>   </v>
      </c>
      <c r="B267" s="117"/>
      <c r="C267" s="117"/>
      <c r="D267" s="117"/>
      <c r="E267" s="117"/>
      <c r="F267" s="117"/>
      <c r="G267" s="116"/>
      <c r="H267" s="112"/>
      <c r="I267" s="115"/>
      <c r="J267" s="112"/>
      <c r="K267" s="115"/>
      <c r="L267" s="112"/>
      <c r="M267" s="115"/>
      <c r="N267" s="112"/>
      <c r="O267" s="115"/>
      <c r="P267" s="112"/>
      <c r="Q267" s="115"/>
      <c r="R267" s="112"/>
      <c r="S267" s="115"/>
    </row>
    <row r="268" spans="1:19" ht="10.5" customHeight="1">
      <c r="A268" s="118"/>
      <c r="B268" s="118"/>
      <c r="C268" s="118"/>
      <c r="D268" s="118"/>
      <c r="E268" s="118"/>
      <c r="F268" s="118"/>
      <c r="G268" s="116"/>
      <c r="H268" s="112"/>
      <c r="I268" s="115"/>
      <c r="J268" s="112"/>
      <c r="K268" s="115"/>
      <c r="L268" s="112"/>
      <c r="M268" s="115"/>
      <c r="N268" s="112"/>
      <c r="O268" s="115"/>
      <c r="P268" s="112"/>
      <c r="Q268" s="115"/>
      <c r="R268" s="112"/>
      <c r="S268" s="115"/>
    </row>
    <row r="269" spans="1:19" ht="10.5" customHeight="1">
      <c r="A269" s="119"/>
      <c r="B269" s="119"/>
      <c r="C269" s="119"/>
      <c r="D269" s="119"/>
      <c r="E269" s="119"/>
      <c r="F269" s="119"/>
      <c r="G269" s="116" t="s">
        <v>47</v>
      </c>
      <c r="H269" s="115"/>
      <c r="I269" s="112"/>
      <c r="J269" s="115"/>
      <c r="K269" s="112"/>
      <c r="L269" s="115"/>
      <c r="M269" s="112"/>
      <c r="N269" s="115"/>
      <c r="O269" s="112"/>
      <c r="P269" s="115"/>
      <c r="Q269" s="112"/>
      <c r="R269" s="115"/>
      <c r="S269" s="112"/>
    </row>
    <row r="270" spans="1:19" ht="10.5" customHeight="1">
      <c r="A270" s="117"/>
      <c r="B270" s="117"/>
      <c r="C270" s="117"/>
      <c r="D270" s="117"/>
      <c r="E270" s="117"/>
      <c r="F270" s="117"/>
      <c r="G270" s="116"/>
      <c r="H270" s="115"/>
      <c r="I270" s="112"/>
      <c r="J270" s="115"/>
      <c r="K270" s="112"/>
      <c r="L270" s="115"/>
      <c r="M270" s="112"/>
      <c r="N270" s="115"/>
      <c r="O270" s="112"/>
      <c r="P270" s="115"/>
      <c r="Q270" s="112"/>
      <c r="R270" s="115"/>
      <c r="S270" s="112"/>
    </row>
    <row r="271" spans="1:19" ht="10.5" customHeight="1">
      <c r="A271" s="118"/>
      <c r="B271" s="118"/>
      <c r="C271" s="118"/>
      <c r="D271" s="118"/>
      <c r="E271" s="118"/>
      <c r="F271" s="118"/>
      <c r="G271" s="116"/>
      <c r="H271" s="115"/>
      <c r="I271" s="112"/>
      <c r="J271" s="115"/>
      <c r="K271" s="112"/>
      <c r="L271" s="115"/>
      <c r="M271" s="112"/>
      <c r="N271" s="115"/>
      <c r="O271" s="112"/>
      <c r="P271" s="115"/>
      <c r="Q271" s="112"/>
      <c r="R271" s="115"/>
      <c r="S271" s="112"/>
    </row>
    <row r="272" spans="1:19" ht="4.5" customHeight="1">
      <c r="A272" s="121"/>
      <c r="B272" s="121"/>
      <c r="C272" s="121"/>
      <c r="D272" s="121"/>
      <c r="E272" s="121"/>
      <c r="F272" s="121"/>
      <c r="G272" s="121"/>
      <c r="H272" s="121"/>
      <c r="I272" s="121"/>
      <c r="J272" s="121"/>
      <c r="K272" s="121"/>
      <c r="L272" s="121"/>
      <c r="M272" s="121"/>
      <c r="N272" s="121"/>
      <c r="O272" s="121"/>
      <c r="P272" s="121"/>
      <c r="Q272" s="121"/>
      <c r="R272" s="121"/>
      <c r="S272" s="121"/>
    </row>
    <row r="273" spans="1:19" ht="24.75" customHeight="1">
      <c r="A273" s="122" t="s">
        <v>43</v>
      </c>
      <c r="B273" s="122"/>
      <c r="C273" s="122"/>
      <c r="D273" s="112" t="str">
        <f>'Ordine Entrata'!$A$26</f>
        <v> </v>
      </c>
      <c r="E273" s="112"/>
      <c r="F273" s="112"/>
      <c r="G273" s="60"/>
      <c r="H273" s="116" t="s">
        <v>44</v>
      </c>
      <c r="I273" s="116"/>
      <c r="J273" s="116" t="s">
        <v>45</v>
      </c>
      <c r="K273" s="116"/>
      <c r="L273" s="116" t="s">
        <v>46</v>
      </c>
      <c r="M273" s="116"/>
      <c r="N273" s="116" t="s">
        <v>57</v>
      </c>
      <c r="O273" s="116"/>
      <c r="P273" s="116" t="s">
        <v>58</v>
      </c>
      <c r="Q273" s="116"/>
      <c r="R273" s="116" t="s">
        <v>47</v>
      </c>
      <c r="S273" s="116"/>
    </row>
    <row r="274" spans="1:19" ht="10.5" customHeight="1">
      <c r="A274" s="119" t="s">
        <v>48</v>
      </c>
      <c r="B274" s="119"/>
      <c r="C274" s="119"/>
      <c r="D274" s="119"/>
      <c r="E274" s="119"/>
      <c r="F274" s="119"/>
      <c r="G274" s="116" t="s">
        <v>49</v>
      </c>
      <c r="H274" s="112"/>
      <c r="I274" s="115"/>
      <c r="J274" s="112"/>
      <c r="K274" s="115"/>
      <c r="L274" s="112"/>
      <c r="M274" s="115"/>
      <c r="N274" s="112"/>
      <c r="O274" s="115"/>
      <c r="P274" s="112"/>
      <c r="Q274" s="115"/>
      <c r="R274" s="112"/>
      <c r="S274" s="115"/>
    </row>
    <row r="275" spans="1:19" ht="10.5" customHeight="1">
      <c r="A275" s="117" t="str">
        <f>'Ordine Entrata'!$B$26</f>
        <v> </v>
      </c>
      <c r="B275" s="117"/>
      <c r="C275" s="117"/>
      <c r="D275" s="117"/>
      <c r="E275" s="117"/>
      <c r="F275" s="117"/>
      <c r="G275" s="116"/>
      <c r="H275" s="112"/>
      <c r="I275" s="115"/>
      <c r="J275" s="112"/>
      <c r="K275" s="115"/>
      <c r="L275" s="112"/>
      <c r="M275" s="115"/>
      <c r="N275" s="112"/>
      <c r="O275" s="115"/>
      <c r="P275" s="112"/>
      <c r="Q275" s="115"/>
      <c r="R275" s="112"/>
      <c r="S275" s="115"/>
    </row>
    <row r="276" spans="1:19" ht="10.5" customHeight="1">
      <c r="A276" s="118"/>
      <c r="B276" s="118"/>
      <c r="C276" s="118"/>
      <c r="D276" s="118"/>
      <c r="E276" s="118"/>
      <c r="F276" s="118"/>
      <c r="G276" s="116"/>
      <c r="H276" s="112"/>
      <c r="I276" s="115"/>
      <c r="J276" s="112"/>
      <c r="K276" s="115"/>
      <c r="L276" s="112"/>
      <c r="M276" s="115"/>
      <c r="N276" s="112"/>
      <c r="O276" s="115"/>
      <c r="P276" s="112"/>
      <c r="Q276" s="115"/>
      <c r="R276" s="112"/>
      <c r="S276" s="115"/>
    </row>
    <row r="277" spans="1:19" ht="10.5" customHeight="1">
      <c r="A277" s="119" t="s">
        <v>50</v>
      </c>
      <c r="B277" s="119"/>
      <c r="C277" s="119"/>
      <c r="D277" s="119"/>
      <c r="E277" s="119"/>
      <c r="F277" s="119"/>
      <c r="G277" s="116" t="s">
        <v>51</v>
      </c>
      <c r="H277" s="112"/>
      <c r="I277" s="115"/>
      <c r="J277" s="112"/>
      <c r="K277" s="115"/>
      <c r="L277" s="112"/>
      <c r="M277" s="115"/>
      <c r="N277" s="112"/>
      <c r="O277" s="115"/>
      <c r="P277" s="112"/>
      <c r="Q277" s="115"/>
      <c r="R277" s="112"/>
      <c r="S277" s="115"/>
    </row>
    <row r="278" spans="1:19" ht="10.5" customHeight="1">
      <c r="A278" s="117" t="str">
        <f>CONCATENATE('Ordine Entrata'!$C$26," ",'Ordine Entrata'!$D$26)</f>
        <v>   </v>
      </c>
      <c r="B278" s="117"/>
      <c r="C278" s="117"/>
      <c r="D278" s="117"/>
      <c r="E278" s="117"/>
      <c r="F278" s="117"/>
      <c r="G278" s="116"/>
      <c r="H278" s="112"/>
      <c r="I278" s="115"/>
      <c r="J278" s="112"/>
      <c r="K278" s="115"/>
      <c r="L278" s="112"/>
      <c r="M278" s="115"/>
      <c r="N278" s="112"/>
      <c r="O278" s="115"/>
      <c r="P278" s="112"/>
      <c r="Q278" s="115"/>
      <c r="R278" s="112"/>
      <c r="S278" s="115"/>
    </row>
    <row r="279" spans="1:19" ht="10.5" customHeight="1">
      <c r="A279" s="118"/>
      <c r="B279" s="118"/>
      <c r="C279" s="118"/>
      <c r="D279" s="118"/>
      <c r="E279" s="118"/>
      <c r="F279" s="118"/>
      <c r="G279" s="116"/>
      <c r="H279" s="112"/>
      <c r="I279" s="115"/>
      <c r="J279" s="112"/>
      <c r="K279" s="115"/>
      <c r="L279" s="112"/>
      <c r="M279" s="115"/>
      <c r="N279" s="112"/>
      <c r="O279" s="115"/>
      <c r="P279" s="112"/>
      <c r="Q279" s="115"/>
      <c r="R279" s="112"/>
      <c r="S279" s="115"/>
    </row>
    <row r="280" spans="1:19" ht="10.5" customHeight="1">
      <c r="A280" s="119"/>
      <c r="B280" s="119"/>
      <c r="C280" s="119"/>
      <c r="D280" s="119"/>
      <c r="E280" s="119"/>
      <c r="F280" s="119"/>
      <c r="G280" s="116" t="s">
        <v>47</v>
      </c>
      <c r="H280" s="115"/>
      <c r="I280" s="112"/>
      <c r="J280" s="115"/>
      <c r="K280" s="112"/>
      <c r="L280" s="115"/>
      <c r="M280" s="112"/>
      <c r="N280" s="115"/>
      <c r="O280" s="112"/>
      <c r="P280" s="115"/>
      <c r="Q280" s="112"/>
      <c r="R280" s="115"/>
      <c r="S280" s="112"/>
    </row>
    <row r="281" spans="1:19" ht="10.5" customHeight="1">
      <c r="A281" s="117"/>
      <c r="B281" s="117"/>
      <c r="C281" s="117"/>
      <c r="D281" s="117"/>
      <c r="E281" s="117"/>
      <c r="F281" s="117"/>
      <c r="G281" s="116"/>
      <c r="H281" s="115"/>
      <c r="I281" s="112"/>
      <c r="J281" s="115"/>
      <c r="K281" s="112"/>
      <c r="L281" s="115"/>
      <c r="M281" s="112"/>
      <c r="N281" s="115"/>
      <c r="O281" s="112"/>
      <c r="P281" s="115"/>
      <c r="Q281" s="112"/>
      <c r="R281" s="115"/>
      <c r="S281" s="112"/>
    </row>
    <row r="282" spans="1:19" ht="10.5" customHeight="1">
      <c r="A282" s="118"/>
      <c r="B282" s="118"/>
      <c r="C282" s="118"/>
      <c r="D282" s="118"/>
      <c r="E282" s="118"/>
      <c r="F282" s="118"/>
      <c r="G282" s="116"/>
      <c r="H282" s="115"/>
      <c r="I282" s="112"/>
      <c r="J282" s="115"/>
      <c r="K282" s="112"/>
      <c r="L282" s="115"/>
      <c r="M282" s="112"/>
      <c r="N282" s="115"/>
      <c r="O282" s="112"/>
      <c r="P282" s="115"/>
      <c r="Q282" s="112"/>
      <c r="R282" s="115"/>
      <c r="S282" s="112"/>
    </row>
    <row r="283" spans="1:19" ht="4.5" customHeight="1">
      <c r="A283" s="121"/>
      <c r="B283" s="121"/>
      <c r="C283" s="121"/>
      <c r="D283" s="121"/>
      <c r="E283" s="121"/>
      <c r="F283" s="121"/>
      <c r="G283" s="121"/>
      <c r="H283" s="121"/>
      <c r="I283" s="121"/>
      <c r="J283" s="121"/>
      <c r="K283" s="121"/>
      <c r="L283" s="121"/>
      <c r="M283" s="121"/>
      <c r="N283" s="121"/>
      <c r="O283" s="121"/>
      <c r="P283" s="121"/>
      <c r="Q283" s="121"/>
      <c r="R283" s="121"/>
      <c r="S283" s="121"/>
    </row>
    <row r="284" spans="1:19" ht="24.75" customHeight="1">
      <c r="A284" s="122" t="s">
        <v>43</v>
      </c>
      <c r="B284" s="122"/>
      <c r="C284" s="122"/>
      <c r="D284" s="112" t="str">
        <f>'Ordine Entrata'!$A$27</f>
        <v> </v>
      </c>
      <c r="E284" s="112"/>
      <c r="F284" s="112"/>
      <c r="G284" s="60"/>
      <c r="H284" s="116" t="s">
        <v>44</v>
      </c>
      <c r="I284" s="116"/>
      <c r="J284" s="116" t="s">
        <v>45</v>
      </c>
      <c r="K284" s="116"/>
      <c r="L284" s="116" t="s">
        <v>46</v>
      </c>
      <c r="M284" s="116"/>
      <c r="N284" s="116" t="s">
        <v>57</v>
      </c>
      <c r="O284" s="116"/>
      <c r="P284" s="116" t="s">
        <v>58</v>
      </c>
      <c r="Q284" s="116"/>
      <c r="R284" s="116" t="s">
        <v>47</v>
      </c>
      <c r="S284" s="116"/>
    </row>
    <row r="285" spans="1:19" ht="10.5" customHeight="1">
      <c r="A285" s="119" t="s">
        <v>48</v>
      </c>
      <c r="B285" s="119"/>
      <c r="C285" s="119"/>
      <c r="D285" s="119"/>
      <c r="E285" s="119"/>
      <c r="F285" s="119"/>
      <c r="G285" s="116" t="s">
        <v>49</v>
      </c>
      <c r="H285" s="112"/>
      <c r="I285" s="115"/>
      <c r="J285" s="112"/>
      <c r="K285" s="115"/>
      <c r="L285" s="112"/>
      <c r="M285" s="115"/>
      <c r="N285" s="112"/>
      <c r="O285" s="115"/>
      <c r="P285" s="112"/>
      <c r="Q285" s="115"/>
      <c r="R285" s="112"/>
      <c r="S285" s="115"/>
    </row>
    <row r="286" spans="1:19" ht="10.5" customHeight="1">
      <c r="A286" s="117" t="str">
        <f>'Ordine Entrata'!$B$27</f>
        <v> </v>
      </c>
      <c r="B286" s="117"/>
      <c r="C286" s="117"/>
      <c r="D286" s="117"/>
      <c r="E286" s="117"/>
      <c r="F286" s="117"/>
      <c r="G286" s="116"/>
      <c r="H286" s="112"/>
      <c r="I286" s="115"/>
      <c r="J286" s="112"/>
      <c r="K286" s="115"/>
      <c r="L286" s="112"/>
      <c r="M286" s="115"/>
      <c r="N286" s="112"/>
      <c r="O286" s="115"/>
      <c r="P286" s="112"/>
      <c r="Q286" s="115"/>
      <c r="R286" s="112"/>
      <c r="S286" s="115"/>
    </row>
    <row r="287" spans="1:19" ht="10.5" customHeight="1">
      <c r="A287" s="118"/>
      <c r="B287" s="118"/>
      <c r="C287" s="118"/>
      <c r="D287" s="118"/>
      <c r="E287" s="118"/>
      <c r="F287" s="118"/>
      <c r="G287" s="116"/>
      <c r="H287" s="112"/>
      <c r="I287" s="115"/>
      <c r="J287" s="112"/>
      <c r="K287" s="115"/>
      <c r="L287" s="112"/>
      <c r="M287" s="115"/>
      <c r="N287" s="112"/>
      <c r="O287" s="115"/>
      <c r="P287" s="112"/>
      <c r="Q287" s="115"/>
      <c r="R287" s="112"/>
      <c r="S287" s="115"/>
    </row>
    <row r="288" spans="1:19" ht="10.5" customHeight="1">
      <c r="A288" s="119" t="s">
        <v>50</v>
      </c>
      <c r="B288" s="119"/>
      <c r="C288" s="119"/>
      <c r="D288" s="119"/>
      <c r="E288" s="119"/>
      <c r="F288" s="119"/>
      <c r="G288" s="116" t="s">
        <v>51</v>
      </c>
      <c r="H288" s="112"/>
      <c r="I288" s="115"/>
      <c r="J288" s="112"/>
      <c r="K288" s="115"/>
      <c r="L288" s="112"/>
      <c r="M288" s="115"/>
      <c r="N288" s="112"/>
      <c r="O288" s="115"/>
      <c r="P288" s="112"/>
      <c r="Q288" s="115"/>
      <c r="R288" s="112"/>
      <c r="S288" s="115"/>
    </row>
    <row r="289" spans="1:19" ht="10.5" customHeight="1">
      <c r="A289" s="117" t="str">
        <f>CONCATENATE('Ordine Entrata'!$C$27," ",'Ordine Entrata'!$D$27)</f>
        <v>   </v>
      </c>
      <c r="B289" s="117"/>
      <c r="C289" s="117"/>
      <c r="D289" s="117"/>
      <c r="E289" s="117"/>
      <c r="F289" s="117"/>
      <c r="G289" s="116"/>
      <c r="H289" s="112"/>
      <c r="I289" s="115"/>
      <c r="J289" s="112"/>
      <c r="K289" s="115"/>
      <c r="L289" s="112"/>
      <c r="M289" s="115"/>
      <c r="N289" s="112"/>
      <c r="O289" s="115"/>
      <c r="P289" s="112"/>
      <c r="Q289" s="115"/>
      <c r="R289" s="112"/>
      <c r="S289" s="115"/>
    </row>
    <row r="290" spans="1:19" ht="10.5" customHeight="1">
      <c r="A290" s="118"/>
      <c r="B290" s="118"/>
      <c r="C290" s="118"/>
      <c r="D290" s="118"/>
      <c r="E290" s="118"/>
      <c r="F290" s="118"/>
      <c r="G290" s="116"/>
      <c r="H290" s="112"/>
      <c r="I290" s="115"/>
      <c r="J290" s="112"/>
      <c r="K290" s="115"/>
      <c r="L290" s="112"/>
      <c r="M290" s="115"/>
      <c r="N290" s="112"/>
      <c r="O290" s="115"/>
      <c r="P290" s="112"/>
      <c r="Q290" s="115"/>
      <c r="R290" s="112"/>
      <c r="S290" s="115"/>
    </row>
    <row r="291" spans="1:19" ht="10.5" customHeight="1">
      <c r="A291" s="119"/>
      <c r="B291" s="119"/>
      <c r="C291" s="119"/>
      <c r="D291" s="119"/>
      <c r="E291" s="119"/>
      <c r="F291" s="119"/>
      <c r="G291" s="116" t="s">
        <v>47</v>
      </c>
      <c r="H291" s="115"/>
      <c r="I291" s="112"/>
      <c r="J291" s="115"/>
      <c r="K291" s="112"/>
      <c r="L291" s="115"/>
      <c r="M291" s="112"/>
      <c r="N291" s="115"/>
      <c r="O291" s="112"/>
      <c r="P291" s="115"/>
      <c r="Q291" s="112"/>
      <c r="R291" s="115"/>
      <c r="S291" s="112"/>
    </row>
    <row r="292" spans="1:19" ht="10.5" customHeight="1">
      <c r="A292" s="117"/>
      <c r="B292" s="117"/>
      <c r="C292" s="117"/>
      <c r="D292" s="117"/>
      <c r="E292" s="117"/>
      <c r="F292" s="117"/>
      <c r="G292" s="116"/>
      <c r="H292" s="115"/>
      <c r="I292" s="112"/>
      <c r="J292" s="115"/>
      <c r="K292" s="112"/>
      <c r="L292" s="115"/>
      <c r="M292" s="112"/>
      <c r="N292" s="115"/>
      <c r="O292" s="112"/>
      <c r="P292" s="115"/>
      <c r="Q292" s="112"/>
      <c r="R292" s="115"/>
      <c r="S292" s="112"/>
    </row>
    <row r="293" spans="1:19" ht="10.5" customHeight="1">
      <c r="A293" s="118"/>
      <c r="B293" s="118"/>
      <c r="C293" s="118"/>
      <c r="D293" s="118"/>
      <c r="E293" s="118"/>
      <c r="F293" s="118"/>
      <c r="G293" s="116"/>
      <c r="H293" s="115"/>
      <c r="I293" s="112"/>
      <c r="J293" s="115"/>
      <c r="K293" s="112"/>
      <c r="L293" s="115"/>
      <c r="M293" s="112"/>
      <c r="N293" s="115"/>
      <c r="O293" s="112"/>
      <c r="P293" s="115"/>
      <c r="Q293" s="112"/>
      <c r="R293" s="115"/>
      <c r="S293" s="112"/>
    </row>
    <row r="294" spans="1:19" ht="4.5" customHeight="1">
      <c r="A294" s="121"/>
      <c r="B294" s="121"/>
      <c r="C294" s="121"/>
      <c r="D294" s="121"/>
      <c r="E294" s="121"/>
      <c r="F294" s="121"/>
      <c r="G294" s="121"/>
      <c r="H294" s="121"/>
      <c r="I294" s="121"/>
      <c r="J294" s="121"/>
      <c r="K294" s="121"/>
      <c r="L294" s="121"/>
      <c r="M294" s="121"/>
      <c r="N294" s="121"/>
      <c r="O294" s="121"/>
      <c r="P294" s="121"/>
      <c r="Q294" s="121"/>
      <c r="R294" s="121"/>
      <c r="S294" s="121"/>
    </row>
    <row r="295" spans="1:19" ht="24.75" customHeight="1">
      <c r="A295" s="122" t="s">
        <v>43</v>
      </c>
      <c r="B295" s="122"/>
      <c r="C295" s="122"/>
      <c r="D295" s="112" t="str">
        <f>'Ordine Entrata'!$A$28</f>
        <v> </v>
      </c>
      <c r="E295" s="112"/>
      <c r="F295" s="112"/>
      <c r="G295" s="60"/>
      <c r="H295" s="116" t="s">
        <v>44</v>
      </c>
      <c r="I295" s="116"/>
      <c r="J295" s="116" t="s">
        <v>45</v>
      </c>
      <c r="K295" s="116"/>
      <c r="L295" s="116" t="s">
        <v>46</v>
      </c>
      <c r="M295" s="116"/>
      <c r="N295" s="116" t="s">
        <v>57</v>
      </c>
      <c r="O295" s="116"/>
      <c r="P295" s="116" t="s">
        <v>58</v>
      </c>
      <c r="Q295" s="116"/>
      <c r="R295" s="116" t="s">
        <v>47</v>
      </c>
      <c r="S295" s="116"/>
    </row>
    <row r="296" spans="1:19" ht="10.5" customHeight="1">
      <c r="A296" s="119" t="s">
        <v>48</v>
      </c>
      <c r="B296" s="119"/>
      <c r="C296" s="119"/>
      <c r="D296" s="119"/>
      <c r="E296" s="119"/>
      <c r="F296" s="119"/>
      <c r="G296" s="116" t="s">
        <v>49</v>
      </c>
      <c r="H296" s="112"/>
      <c r="I296" s="115"/>
      <c r="J296" s="112"/>
      <c r="K296" s="115"/>
      <c r="L296" s="112"/>
      <c r="M296" s="115"/>
      <c r="N296" s="112"/>
      <c r="O296" s="115"/>
      <c r="P296" s="112"/>
      <c r="Q296" s="115"/>
      <c r="R296" s="112"/>
      <c r="S296" s="115"/>
    </row>
    <row r="297" spans="1:19" ht="10.5" customHeight="1">
      <c r="A297" s="117" t="str">
        <f>'Ordine Entrata'!$B$28</f>
        <v> </v>
      </c>
      <c r="B297" s="117"/>
      <c r="C297" s="117"/>
      <c r="D297" s="117"/>
      <c r="E297" s="117"/>
      <c r="F297" s="117"/>
      <c r="G297" s="116"/>
      <c r="H297" s="112"/>
      <c r="I297" s="115"/>
      <c r="J297" s="112"/>
      <c r="K297" s="115"/>
      <c r="L297" s="112"/>
      <c r="M297" s="115"/>
      <c r="N297" s="112"/>
      <c r="O297" s="115"/>
      <c r="P297" s="112"/>
      <c r="Q297" s="115"/>
      <c r="R297" s="112"/>
      <c r="S297" s="115"/>
    </row>
    <row r="298" spans="1:19" ht="10.5" customHeight="1">
      <c r="A298" s="118"/>
      <c r="B298" s="118"/>
      <c r="C298" s="118"/>
      <c r="D298" s="118"/>
      <c r="E298" s="118"/>
      <c r="F298" s="118"/>
      <c r="G298" s="116"/>
      <c r="H298" s="112"/>
      <c r="I298" s="115"/>
      <c r="J298" s="112"/>
      <c r="K298" s="115"/>
      <c r="L298" s="112"/>
      <c r="M298" s="115"/>
      <c r="N298" s="112"/>
      <c r="O298" s="115"/>
      <c r="P298" s="112"/>
      <c r="Q298" s="115"/>
      <c r="R298" s="112"/>
      <c r="S298" s="115"/>
    </row>
    <row r="299" spans="1:19" ht="10.5" customHeight="1">
      <c r="A299" s="119" t="s">
        <v>50</v>
      </c>
      <c r="B299" s="119"/>
      <c r="C299" s="119"/>
      <c r="D299" s="119"/>
      <c r="E299" s="119"/>
      <c r="F299" s="119"/>
      <c r="G299" s="116" t="s">
        <v>51</v>
      </c>
      <c r="H299" s="112"/>
      <c r="I299" s="115"/>
      <c r="J299" s="112"/>
      <c r="K299" s="115"/>
      <c r="L299" s="112"/>
      <c r="M299" s="115"/>
      <c r="N299" s="112"/>
      <c r="O299" s="115"/>
      <c r="P299" s="112"/>
      <c r="Q299" s="115"/>
      <c r="R299" s="112"/>
      <c r="S299" s="115"/>
    </row>
    <row r="300" spans="1:19" ht="10.5" customHeight="1">
      <c r="A300" s="117" t="str">
        <f>CONCATENATE('Ordine Entrata'!$C$28," ",'Ordine Entrata'!$D$28)</f>
        <v>   </v>
      </c>
      <c r="B300" s="117"/>
      <c r="C300" s="117"/>
      <c r="D300" s="117"/>
      <c r="E300" s="117"/>
      <c r="F300" s="117"/>
      <c r="G300" s="116"/>
      <c r="H300" s="112"/>
      <c r="I300" s="115"/>
      <c r="J300" s="112"/>
      <c r="K300" s="115"/>
      <c r="L300" s="112"/>
      <c r="M300" s="115"/>
      <c r="N300" s="112"/>
      <c r="O300" s="115"/>
      <c r="P300" s="112"/>
      <c r="Q300" s="115"/>
      <c r="R300" s="112"/>
      <c r="S300" s="115"/>
    </row>
    <row r="301" spans="1:19" ht="10.5" customHeight="1">
      <c r="A301" s="118"/>
      <c r="B301" s="118"/>
      <c r="C301" s="118"/>
      <c r="D301" s="118"/>
      <c r="E301" s="118"/>
      <c r="F301" s="118"/>
      <c r="G301" s="116"/>
      <c r="H301" s="112"/>
      <c r="I301" s="115"/>
      <c r="J301" s="112"/>
      <c r="K301" s="115"/>
      <c r="L301" s="112"/>
      <c r="M301" s="115"/>
      <c r="N301" s="112"/>
      <c r="O301" s="115"/>
      <c r="P301" s="112"/>
      <c r="Q301" s="115"/>
      <c r="R301" s="112"/>
      <c r="S301" s="115"/>
    </row>
    <row r="302" spans="1:19" ht="10.5" customHeight="1">
      <c r="A302" s="119"/>
      <c r="B302" s="119"/>
      <c r="C302" s="119"/>
      <c r="D302" s="119"/>
      <c r="E302" s="119"/>
      <c r="F302" s="119"/>
      <c r="G302" s="116" t="s">
        <v>47</v>
      </c>
      <c r="H302" s="115"/>
      <c r="I302" s="112"/>
      <c r="J302" s="115"/>
      <c r="K302" s="112"/>
      <c r="L302" s="115"/>
      <c r="M302" s="112"/>
      <c r="N302" s="115"/>
      <c r="O302" s="112"/>
      <c r="P302" s="115"/>
      <c r="Q302" s="112"/>
      <c r="R302" s="115"/>
      <c r="S302" s="112"/>
    </row>
    <row r="303" spans="1:19" ht="10.5" customHeight="1">
      <c r="A303" s="117"/>
      <c r="B303" s="117"/>
      <c r="C303" s="117"/>
      <c r="D303" s="117"/>
      <c r="E303" s="117"/>
      <c r="F303" s="117"/>
      <c r="G303" s="116"/>
      <c r="H303" s="115"/>
      <c r="I303" s="112"/>
      <c r="J303" s="115"/>
      <c r="K303" s="112"/>
      <c r="L303" s="115"/>
      <c r="M303" s="112"/>
      <c r="N303" s="115"/>
      <c r="O303" s="112"/>
      <c r="P303" s="115"/>
      <c r="Q303" s="112"/>
      <c r="R303" s="115"/>
      <c r="S303" s="112"/>
    </row>
    <row r="304" spans="1:19" ht="10.5" customHeight="1">
      <c r="A304" s="118"/>
      <c r="B304" s="118"/>
      <c r="C304" s="118"/>
      <c r="D304" s="118"/>
      <c r="E304" s="118"/>
      <c r="F304" s="118"/>
      <c r="G304" s="116"/>
      <c r="H304" s="115"/>
      <c r="I304" s="112"/>
      <c r="J304" s="115"/>
      <c r="K304" s="112"/>
      <c r="L304" s="115"/>
      <c r="M304" s="112"/>
      <c r="N304" s="115"/>
      <c r="O304" s="112"/>
      <c r="P304" s="115"/>
      <c r="Q304" s="112"/>
      <c r="R304" s="115"/>
      <c r="S304" s="112"/>
    </row>
    <row r="305" ht="30" customHeight="1"/>
    <row r="306" spans="1:19" ht="12.75">
      <c r="A306" s="120" t="s">
        <v>39</v>
      </c>
      <c r="B306" s="120"/>
      <c r="C306" s="120"/>
      <c r="D306" s="120"/>
      <c r="E306" s="123" t="str">
        <f>$E$1</f>
        <v>CAMPIONATO ITALIANO FISR 2017</v>
      </c>
      <c r="F306" s="123"/>
      <c r="G306" s="123"/>
      <c r="H306" s="123"/>
      <c r="I306" s="123"/>
      <c r="J306" s="123"/>
      <c r="K306" s="123"/>
      <c r="L306" s="123"/>
      <c r="M306" s="123"/>
      <c r="N306" s="123"/>
      <c r="O306" s="123"/>
      <c r="P306" s="123"/>
      <c r="Q306" s="123"/>
      <c r="R306" s="123"/>
      <c r="S306" s="123"/>
    </row>
    <row r="307" spans="1:19" ht="4.5" customHeight="1">
      <c r="A307" s="121"/>
      <c r="B307" s="121"/>
      <c r="C307" s="121"/>
      <c r="D307" s="121"/>
      <c r="E307" s="121"/>
      <c r="F307" s="121"/>
      <c r="G307" s="121"/>
      <c r="H307" s="121"/>
      <c r="I307" s="121"/>
      <c r="J307" s="121"/>
      <c r="K307" s="121"/>
      <c r="L307" s="121"/>
      <c r="M307" s="121"/>
      <c r="N307" s="121"/>
      <c r="O307" s="121"/>
      <c r="P307" s="121"/>
      <c r="Q307" s="121"/>
      <c r="R307" s="121"/>
      <c r="S307" s="121"/>
    </row>
    <row r="308" spans="1:19" ht="12.75">
      <c r="A308" s="120" t="s">
        <v>40</v>
      </c>
      <c r="B308" s="120"/>
      <c r="C308" s="111">
        <f>$C$3</f>
        <v>0</v>
      </c>
      <c r="D308" s="111"/>
      <c r="E308" s="111"/>
      <c r="F308" s="111"/>
      <c r="G308" s="111"/>
      <c r="H308" s="111"/>
      <c r="I308" s="111"/>
      <c r="J308" s="111"/>
      <c r="K308" s="111"/>
      <c r="L308" s="111"/>
      <c r="M308" s="111"/>
      <c r="N308" s="111"/>
      <c r="O308" s="59" t="s">
        <v>41</v>
      </c>
      <c r="P308" s="110">
        <f>$P$3</f>
        <v>42893</v>
      </c>
      <c r="Q308" s="110"/>
      <c r="R308" s="110"/>
      <c r="S308" s="110"/>
    </row>
    <row r="309" spans="1:19" ht="4.5" customHeight="1">
      <c r="A309" s="121"/>
      <c r="B309" s="121"/>
      <c r="C309" s="121"/>
      <c r="D309" s="121"/>
      <c r="E309" s="121"/>
      <c r="F309" s="121"/>
      <c r="G309" s="121"/>
      <c r="H309" s="121"/>
      <c r="I309" s="121"/>
      <c r="J309" s="121"/>
      <c r="K309" s="121"/>
      <c r="L309" s="121"/>
      <c r="M309" s="121"/>
      <c r="N309" s="121"/>
      <c r="O309" s="121"/>
      <c r="P309" s="121"/>
      <c r="Q309" s="121"/>
      <c r="R309" s="121"/>
      <c r="S309" s="121"/>
    </row>
    <row r="310" spans="1:19" ht="12.75">
      <c r="A310" s="120" t="s">
        <v>42</v>
      </c>
      <c r="B310" s="120"/>
      <c r="C310" s="111">
        <f>$C$5</f>
        <v>0</v>
      </c>
      <c r="D310" s="111"/>
      <c r="E310" s="111"/>
      <c r="F310" s="111"/>
      <c r="G310" s="111"/>
      <c r="H310" s="111"/>
      <c r="I310" s="111"/>
      <c r="J310" s="111"/>
      <c r="K310" s="111"/>
      <c r="L310" s="111"/>
      <c r="M310" s="111"/>
      <c r="N310" s="111"/>
      <c r="O310" s="111"/>
      <c r="P310" s="111"/>
      <c r="Q310" s="111"/>
      <c r="S310" s="98"/>
    </row>
    <row r="311" spans="1:19" ht="7.5" customHeight="1">
      <c r="A311" s="121"/>
      <c r="B311" s="121"/>
      <c r="C311" s="121"/>
      <c r="D311" s="121"/>
      <c r="E311" s="121"/>
      <c r="F311" s="121"/>
      <c r="G311" s="121"/>
      <c r="H311" s="121"/>
      <c r="I311" s="121"/>
      <c r="J311" s="121"/>
      <c r="K311" s="121"/>
      <c r="L311" s="121"/>
      <c r="M311" s="121"/>
      <c r="N311" s="121"/>
      <c r="O311" s="121"/>
      <c r="P311" s="121"/>
      <c r="Q311" s="121"/>
      <c r="R311" s="121"/>
      <c r="S311" s="121"/>
    </row>
    <row r="312" spans="1:19" ht="24.75" customHeight="1">
      <c r="A312" s="122" t="s">
        <v>43</v>
      </c>
      <c r="B312" s="122"/>
      <c r="C312" s="122"/>
      <c r="D312" s="112" t="str">
        <f>'Ordine Entrata'!$A$29</f>
        <v> </v>
      </c>
      <c r="E312" s="112"/>
      <c r="F312" s="112"/>
      <c r="G312" s="60"/>
      <c r="H312" s="116" t="s">
        <v>44</v>
      </c>
      <c r="I312" s="116"/>
      <c r="J312" s="116" t="s">
        <v>45</v>
      </c>
      <c r="K312" s="116"/>
      <c r="L312" s="116" t="s">
        <v>46</v>
      </c>
      <c r="M312" s="116"/>
      <c r="N312" s="116" t="s">
        <v>57</v>
      </c>
      <c r="O312" s="116"/>
      <c r="P312" s="116" t="s">
        <v>58</v>
      </c>
      <c r="Q312" s="116"/>
      <c r="R312" s="116" t="s">
        <v>47</v>
      </c>
      <c r="S312" s="116"/>
    </row>
    <row r="313" spans="1:19" ht="10.5" customHeight="1">
      <c r="A313" s="119" t="s">
        <v>48</v>
      </c>
      <c r="B313" s="119"/>
      <c r="C313" s="119"/>
      <c r="D313" s="119"/>
      <c r="E313" s="119"/>
      <c r="F313" s="119"/>
      <c r="G313" s="116" t="s">
        <v>49</v>
      </c>
      <c r="H313" s="112"/>
      <c r="I313" s="115"/>
      <c r="J313" s="112"/>
      <c r="K313" s="115"/>
      <c r="L313" s="112"/>
      <c r="M313" s="115"/>
      <c r="N313" s="112"/>
      <c r="O313" s="115"/>
      <c r="P313" s="112"/>
      <c r="Q313" s="115"/>
      <c r="R313" s="112"/>
      <c r="S313" s="115"/>
    </row>
    <row r="314" spans="1:19" ht="10.5" customHeight="1">
      <c r="A314" s="117" t="str">
        <f>'Ordine Entrata'!$B$29</f>
        <v> </v>
      </c>
      <c r="B314" s="117"/>
      <c r="C314" s="117"/>
      <c r="D314" s="117"/>
      <c r="E314" s="117"/>
      <c r="F314" s="117"/>
      <c r="G314" s="116"/>
      <c r="H314" s="112"/>
      <c r="I314" s="115"/>
      <c r="J314" s="112"/>
      <c r="K314" s="115"/>
      <c r="L314" s="112"/>
      <c r="M314" s="115"/>
      <c r="N314" s="112"/>
      <c r="O314" s="115"/>
      <c r="P314" s="112"/>
      <c r="Q314" s="115"/>
      <c r="R314" s="112"/>
      <c r="S314" s="115"/>
    </row>
    <row r="315" spans="1:19" ht="10.5" customHeight="1">
      <c r="A315" s="118"/>
      <c r="B315" s="118"/>
      <c r="C315" s="118"/>
      <c r="D315" s="118"/>
      <c r="E315" s="118"/>
      <c r="F315" s="118"/>
      <c r="G315" s="116"/>
      <c r="H315" s="112"/>
      <c r="I315" s="115"/>
      <c r="J315" s="112"/>
      <c r="K315" s="115"/>
      <c r="L315" s="112"/>
      <c r="M315" s="115"/>
      <c r="N315" s="112"/>
      <c r="O315" s="115"/>
      <c r="P315" s="112"/>
      <c r="Q315" s="115"/>
      <c r="R315" s="112"/>
      <c r="S315" s="115"/>
    </row>
    <row r="316" spans="1:19" ht="10.5" customHeight="1">
      <c r="A316" s="119" t="s">
        <v>50</v>
      </c>
      <c r="B316" s="119"/>
      <c r="C316" s="119"/>
      <c r="D316" s="119"/>
      <c r="E316" s="119"/>
      <c r="F316" s="119"/>
      <c r="G316" s="116" t="s">
        <v>51</v>
      </c>
      <c r="H316" s="112"/>
      <c r="I316" s="115"/>
      <c r="J316" s="112"/>
      <c r="K316" s="115"/>
      <c r="L316" s="112"/>
      <c r="M316" s="115"/>
      <c r="N316" s="112"/>
      <c r="O316" s="115"/>
      <c r="P316" s="112"/>
      <c r="Q316" s="115"/>
      <c r="R316" s="112"/>
      <c r="S316" s="115"/>
    </row>
    <row r="317" spans="1:19" ht="10.5" customHeight="1">
      <c r="A317" s="117" t="str">
        <f>CONCATENATE('Ordine Entrata'!$C$29," ",'Ordine Entrata'!$D$29)</f>
        <v>   </v>
      </c>
      <c r="B317" s="117"/>
      <c r="C317" s="117"/>
      <c r="D317" s="117"/>
      <c r="E317" s="117"/>
      <c r="F317" s="117"/>
      <c r="G317" s="116"/>
      <c r="H317" s="112"/>
      <c r="I317" s="115"/>
      <c r="J317" s="112"/>
      <c r="K317" s="115"/>
      <c r="L317" s="112"/>
      <c r="M317" s="115"/>
      <c r="N317" s="112"/>
      <c r="O317" s="115"/>
      <c r="P317" s="112"/>
      <c r="Q317" s="115"/>
      <c r="R317" s="112"/>
      <c r="S317" s="115"/>
    </row>
    <row r="318" spans="1:19" ht="10.5" customHeight="1">
      <c r="A318" s="118"/>
      <c r="B318" s="118"/>
      <c r="C318" s="118"/>
      <c r="D318" s="118"/>
      <c r="E318" s="118"/>
      <c r="F318" s="118"/>
      <c r="G318" s="116"/>
      <c r="H318" s="112"/>
      <c r="I318" s="115"/>
      <c r="J318" s="112"/>
      <c r="K318" s="115"/>
      <c r="L318" s="112"/>
      <c r="M318" s="115"/>
      <c r="N318" s="112"/>
      <c r="O318" s="115"/>
      <c r="P318" s="112"/>
      <c r="Q318" s="115"/>
      <c r="R318" s="112"/>
      <c r="S318" s="115"/>
    </row>
    <row r="319" spans="1:19" ht="10.5" customHeight="1">
      <c r="A319" s="119"/>
      <c r="B319" s="119"/>
      <c r="C319" s="119"/>
      <c r="D319" s="119"/>
      <c r="E319" s="119"/>
      <c r="F319" s="119"/>
      <c r="G319" s="116" t="s">
        <v>47</v>
      </c>
      <c r="H319" s="115"/>
      <c r="I319" s="112"/>
      <c r="J319" s="115"/>
      <c r="K319" s="112"/>
      <c r="L319" s="115"/>
      <c r="M319" s="112"/>
      <c r="N319" s="115"/>
      <c r="O319" s="112"/>
      <c r="P319" s="115"/>
      <c r="Q319" s="112"/>
      <c r="R319" s="115"/>
      <c r="S319" s="112"/>
    </row>
    <row r="320" spans="1:19" ht="10.5" customHeight="1">
      <c r="A320" s="117"/>
      <c r="B320" s="117"/>
      <c r="C320" s="117"/>
      <c r="D320" s="117"/>
      <c r="E320" s="117"/>
      <c r="F320" s="117"/>
      <c r="G320" s="116"/>
      <c r="H320" s="115"/>
      <c r="I320" s="112"/>
      <c r="J320" s="115"/>
      <c r="K320" s="112"/>
      <c r="L320" s="115"/>
      <c r="M320" s="112"/>
      <c r="N320" s="115"/>
      <c r="O320" s="112"/>
      <c r="P320" s="115"/>
      <c r="Q320" s="112"/>
      <c r="R320" s="115"/>
      <c r="S320" s="112"/>
    </row>
    <row r="321" spans="1:19" ht="10.5" customHeight="1">
      <c r="A321" s="118"/>
      <c r="B321" s="118"/>
      <c r="C321" s="118"/>
      <c r="D321" s="118"/>
      <c r="E321" s="118"/>
      <c r="F321" s="118"/>
      <c r="G321" s="116"/>
      <c r="H321" s="115"/>
      <c r="I321" s="112"/>
      <c r="J321" s="115"/>
      <c r="K321" s="112"/>
      <c r="L321" s="115"/>
      <c r="M321" s="112"/>
      <c r="N321" s="115"/>
      <c r="O321" s="112"/>
      <c r="P321" s="115"/>
      <c r="Q321" s="112"/>
      <c r="R321" s="115"/>
      <c r="S321" s="112"/>
    </row>
    <row r="322" spans="1:19" ht="4.5" customHeight="1">
      <c r="A322" s="121"/>
      <c r="B322" s="121"/>
      <c r="C322" s="121"/>
      <c r="D322" s="121"/>
      <c r="E322" s="121"/>
      <c r="F322" s="121"/>
      <c r="G322" s="121"/>
      <c r="H322" s="121"/>
      <c r="I322" s="121"/>
      <c r="J322" s="121"/>
      <c r="K322" s="121"/>
      <c r="L322" s="121"/>
      <c r="M322" s="121"/>
      <c r="N322" s="121"/>
      <c r="O322" s="121"/>
      <c r="P322" s="121"/>
      <c r="Q322" s="121"/>
      <c r="R322" s="121"/>
      <c r="S322" s="121"/>
    </row>
    <row r="323" spans="1:19" ht="24.75" customHeight="1">
      <c r="A323" s="122" t="s">
        <v>43</v>
      </c>
      <c r="B323" s="122"/>
      <c r="C323" s="122"/>
      <c r="D323" s="112" t="str">
        <f>'Ordine Entrata'!$A$30</f>
        <v> </v>
      </c>
      <c r="E323" s="112"/>
      <c r="F323" s="112"/>
      <c r="G323" s="60"/>
      <c r="H323" s="116" t="s">
        <v>44</v>
      </c>
      <c r="I323" s="116"/>
      <c r="J323" s="116" t="s">
        <v>45</v>
      </c>
      <c r="K323" s="116"/>
      <c r="L323" s="116" t="s">
        <v>46</v>
      </c>
      <c r="M323" s="116"/>
      <c r="N323" s="116" t="s">
        <v>57</v>
      </c>
      <c r="O323" s="116"/>
      <c r="P323" s="116" t="s">
        <v>58</v>
      </c>
      <c r="Q323" s="116"/>
      <c r="R323" s="116" t="s">
        <v>47</v>
      </c>
      <c r="S323" s="116"/>
    </row>
    <row r="324" spans="1:19" ht="10.5" customHeight="1">
      <c r="A324" s="119" t="s">
        <v>48</v>
      </c>
      <c r="B324" s="119"/>
      <c r="C324" s="119"/>
      <c r="D324" s="119"/>
      <c r="E324" s="119"/>
      <c r="F324" s="119"/>
      <c r="G324" s="116" t="s">
        <v>49</v>
      </c>
      <c r="H324" s="112"/>
      <c r="I324" s="115"/>
      <c r="J324" s="112"/>
      <c r="K324" s="115"/>
      <c r="L324" s="112"/>
      <c r="M324" s="115"/>
      <c r="N324" s="112"/>
      <c r="O324" s="115"/>
      <c r="P324" s="112"/>
      <c r="Q324" s="115"/>
      <c r="R324" s="112"/>
      <c r="S324" s="115"/>
    </row>
    <row r="325" spans="1:19" ht="10.5" customHeight="1">
      <c r="A325" s="117" t="str">
        <f>'Ordine Entrata'!$B$30</f>
        <v> </v>
      </c>
      <c r="B325" s="117"/>
      <c r="C325" s="117"/>
      <c r="D325" s="117"/>
      <c r="E325" s="117"/>
      <c r="F325" s="117"/>
      <c r="G325" s="116"/>
      <c r="H325" s="112"/>
      <c r="I325" s="115"/>
      <c r="J325" s="112"/>
      <c r="K325" s="115"/>
      <c r="L325" s="112"/>
      <c r="M325" s="115"/>
      <c r="N325" s="112"/>
      <c r="O325" s="115"/>
      <c r="P325" s="112"/>
      <c r="Q325" s="115"/>
      <c r="R325" s="112"/>
      <c r="S325" s="115"/>
    </row>
    <row r="326" spans="1:19" ht="10.5" customHeight="1">
      <c r="A326" s="118"/>
      <c r="B326" s="118"/>
      <c r="C326" s="118"/>
      <c r="D326" s="118"/>
      <c r="E326" s="118"/>
      <c r="F326" s="118"/>
      <c r="G326" s="116"/>
      <c r="H326" s="112"/>
      <c r="I326" s="115"/>
      <c r="J326" s="112"/>
      <c r="K326" s="115"/>
      <c r="L326" s="112"/>
      <c r="M326" s="115"/>
      <c r="N326" s="112"/>
      <c r="O326" s="115"/>
      <c r="P326" s="112"/>
      <c r="Q326" s="115"/>
      <c r="R326" s="112"/>
      <c r="S326" s="115"/>
    </row>
    <row r="327" spans="1:19" ht="10.5" customHeight="1">
      <c r="A327" s="119" t="s">
        <v>50</v>
      </c>
      <c r="B327" s="119"/>
      <c r="C327" s="119"/>
      <c r="D327" s="119"/>
      <c r="E327" s="119"/>
      <c r="F327" s="119"/>
      <c r="G327" s="116" t="s">
        <v>51</v>
      </c>
      <c r="H327" s="112"/>
      <c r="I327" s="115"/>
      <c r="J327" s="112"/>
      <c r="K327" s="115"/>
      <c r="L327" s="112"/>
      <c r="M327" s="115"/>
      <c r="N327" s="112"/>
      <c r="O327" s="115"/>
      <c r="P327" s="112"/>
      <c r="Q327" s="115"/>
      <c r="R327" s="112"/>
      <c r="S327" s="115"/>
    </row>
    <row r="328" spans="1:19" ht="10.5" customHeight="1">
      <c r="A328" s="117" t="str">
        <f>CONCATENATE('Ordine Entrata'!$C$30," ",'Ordine Entrata'!$D$30)</f>
        <v>   </v>
      </c>
      <c r="B328" s="117"/>
      <c r="C328" s="117"/>
      <c r="D328" s="117"/>
      <c r="E328" s="117"/>
      <c r="F328" s="117"/>
      <c r="G328" s="116"/>
      <c r="H328" s="112"/>
      <c r="I328" s="115"/>
      <c r="J328" s="112"/>
      <c r="K328" s="115"/>
      <c r="L328" s="112"/>
      <c r="M328" s="115"/>
      <c r="N328" s="112"/>
      <c r="O328" s="115"/>
      <c r="P328" s="112"/>
      <c r="Q328" s="115"/>
      <c r="R328" s="112"/>
      <c r="S328" s="115"/>
    </row>
    <row r="329" spans="1:19" ht="10.5" customHeight="1">
      <c r="A329" s="118"/>
      <c r="B329" s="118"/>
      <c r="C329" s="118"/>
      <c r="D329" s="118"/>
      <c r="E329" s="118"/>
      <c r="F329" s="118"/>
      <c r="G329" s="116"/>
      <c r="H329" s="112"/>
      <c r="I329" s="115"/>
      <c r="J329" s="112"/>
      <c r="K329" s="115"/>
      <c r="L329" s="112"/>
      <c r="M329" s="115"/>
      <c r="N329" s="112"/>
      <c r="O329" s="115"/>
      <c r="P329" s="112"/>
      <c r="Q329" s="115"/>
      <c r="R329" s="112"/>
      <c r="S329" s="115"/>
    </row>
    <row r="330" spans="1:19" ht="10.5" customHeight="1">
      <c r="A330" s="119"/>
      <c r="B330" s="119"/>
      <c r="C330" s="119"/>
      <c r="D330" s="119"/>
      <c r="E330" s="119"/>
      <c r="F330" s="119"/>
      <c r="G330" s="116" t="s">
        <v>47</v>
      </c>
      <c r="H330" s="115"/>
      <c r="I330" s="112"/>
      <c r="J330" s="115"/>
      <c r="K330" s="112"/>
      <c r="L330" s="115"/>
      <c r="M330" s="112"/>
      <c r="N330" s="115"/>
      <c r="O330" s="112"/>
      <c r="P330" s="115"/>
      <c r="Q330" s="112"/>
      <c r="R330" s="115"/>
      <c r="S330" s="112"/>
    </row>
    <row r="331" spans="1:19" ht="10.5" customHeight="1">
      <c r="A331" s="117"/>
      <c r="B331" s="117"/>
      <c r="C331" s="117"/>
      <c r="D331" s="117"/>
      <c r="E331" s="117"/>
      <c r="F331" s="117"/>
      <c r="G331" s="116"/>
      <c r="H331" s="115"/>
      <c r="I331" s="112"/>
      <c r="J331" s="115"/>
      <c r="K331" s="112"/>
      <c r="L331" s="115"/>
      <c r="M331" s="112"/>
      <c r="N331" s="115"/>
      <c r="O331" s="112"/>
      <c r="P331" s="115"/>
      <c r="Q331" s="112"/>
      <c r="R331" s="115"/>
      <c r="S331" s="112"/>
    </row>
    <row r="332" spans="1:19" ht="10.5" customHeight="1">
      <c r="A332" s="118"/>
      <c r="B332" s="118"/>
      <c r="C332" s="118"/>
      <c r="D332" s="118"/>
      <c r="E332" s="118"/>
      <c r="F332" s="118"/>
      <c r="G332" s="116"/>
      <c r="H332" s="115"/>
      <c r="I332" s="112"/>
      <c r="J332" s="115"/>
      <c r="K332" s="112"/>
      <c r="L332" s="115"/>
      <c r="M332" s="112"/>
      <c r="N332" s="115"/>
      <c r="O332" s="112"/>
      <c r="P332" s="115"/>
      <c r="Q332" s="112"/>
      <c r="R332" s="115"/>
      <c r="S332" s="112"/>
    </row>
    <row r="333" spans="1:19" ht="4.5" customHeight="1">
      <c r="A333" s="121"/>
      <c r="B333" s="121"/>
      <c r="C333" s="121"/>
      <c r="D333" s="121"/>
      <c r="E333" s="121"/>
      <c r="F333" s="121"/>
      <c r="G333" s="121"/>
      <c r="H333" s="121"/>
      <c r="I333" s="121"/>
      <c r="J333" s="121"/>
      <c r="K333" s="121"/>
      <c r="L333" s="121"/>
      <c r="M333" s="121"/>
      <c r="N333" s="121"/>
      <c r="O333" s="121"/>
      <c r="P333" s="121"/>
      <c r="Q333" s="121"/>
      <c r="R333" s="121"/>
      <c r="S333" s="121"/>
    </row>
    <row r="334" spans="1:19" ht="24.75" customHeight="1">
      <c r="A334" s="122" t="s">
        <v>43</v>
      </c>
      <c r="B334" s="122"/>
      <c r="C334" s="122"/>
      <c r="D334" s="112" t="str">
        <f>'Ordine Entrata'!$A$31</f>
        <v> </v>
      </c>
      <c r="E334" s="112"/>
      <c r="F334" s="112"/>
      <c r="G334" s="60"/>
      <c r="H334" s="116" t="s">
        <v>44</v>
      </c>
      <c r="I334" s="116"/>
      <c r="J334" s="116" t="s">
        <v>45</v>
      </c>
      <c r="K334" s="116"/>
      <c r="L334" s="116" t="s">
        <v>46</v>
      </c>
      <c r="M334" s="116"/>
      <c r="N334" s="116" t="s">
        <v>57</v>
      </c>
      <c r="O334" s="116"/>
      <c r="P334" s="116" t="s">
        <v>58</v>
      </c>
      <c r="Q334" s="116"/>
      <c r="R334" s="116" t="s">
        <v>47</v>
      </c>
      <c r="S334" s="116"/>
    </row>
    <row r="335" spans="1:19" ht="10.5" customHeight="1">
      <c r="A335" s="119" t="s">
        <v>48</v>
      </c>
      <c r="B335" s="119"/>
      <c r="C335" s="119"/>
      <c r="D335" s="119"/>
      <c r="E335" s="119"/>
      <c r="F335" s="119"/>
      <c r="G335" s="116" t="s">
        <v>49</v>
      </c>
      <c r="H335" s="112"/>
      <c r="I335" s="115"/>
      <c r="J335" s="112"/>
      <c r="K335" s="115"/>
      <c r="L335" s="112"/>
      <c r="M335" s="115"/>
      <c r="N335" s="112"/>
      <c r="O335" s="115"/>
      <c r="P335" s="112"/>
      <c r="Q335" s="115"/>
      <c r="R335" s="112"/>
      <c r="S335" s="115"/>
    </row>
    <row r="336" spans="1:19" ht="10.5" customHeight="1">
      <c r="A336" s="117" t="str">
        <f>'Ordine Entrata'!$B$31</f>
        <v> </v>
      </c>
      <c r="B336" s="117"/>
      <c r="C336" s="117"/>
      <c r="D336" s="117"/>
      <c r="E336" s="117"/>
      <c r="F336" s="117"/>
      <c r="G336" s="116"/>
      <c r="H336" s="112"/>
      <c r="I336" s="115"/>
      <c r="J336" s="112"/>
      <c r="K336" s="115"/>
      <c r="L336" s="112"/>
      <c r="M336" s="115"/>
      <c r="N336" s="112"/>
      <c r="O336" s="115"/>
      <c r="P336" s="112"/>
      <c r="Q336" s="115"/>
      <c r="R336" s="112"/>
      <c r="S336" s="115"/>
    </row>
    <row r="337" spans="1:19" ht="10.5" customHeight="1">
      <c r="A337" s="118"/>
      <c r="B337" s="118"/>
      <c r="C337" s="118"/>
      <c r="D337" s="118"/>
      <c r="E337" s="118"/>
      <c r="F337" s="118"/>
      <c r="G337" s="116"/>
      <c r="H337" s="112"/>
      <c r="I337" s="115"/>
      <c r="J337" s="112"/>
      <c r="K337" s="115"/>
      <c r="L337" s="112"/>
      <c r="M337" s="115"/>
      <c r="N337" s="112"/>
      <c r="O337" s="115"/>
      <c r="P337" s="112"/>
      <c r="Q337" s="115"/>
      <c r="R337" s="112"/>
      <c r="S337" s="115"/>
    </row>
    <row r="338" spans="1:19" ht="10.5" customHeight="1">
      <c r="A338" s="119" t="s">
        <v>50</v>
      </c>
      <c r="B338" s="119"/>
      <c r="C338" s="119"/>
      <c r="D338" s="119"/>
      <c r="E338" s="119"/>
      <c r="F338" s="119"/>
      <c r="G338" s="116" t="s">
        <v>51</v>
      </c>
      <c r="H338" s="112"/>
      <c r="I338" s="115"/>
      <c r="J338" s="112"/>
      <c r="K338" s="115"/>
      <c r="L338" s="112"/>
      <c r="M338" s="115"/>
      <c r="N338" s="112"/>
      <c r="O338" s="115"/>
      <c r="P338" s="112"/>
      <c r="Q338" s="115"/>
      <c r="R338" s="112"/>
      <c r="S338" s="115"/>
    </row>
    <row r="339" spans="1:19" ht="10.5" customHeight="1">
      <c r="A339" s="117" t="str">
        <f>CONCATENATE('Ordine Entrata'!$C$31," ",'Ordine Entrata'!$D$31)</f>
        <v>   </v>
      </c>
      <c r="B339" s="117"/>
      <c r="C339" s="117"/>
      <c r="D339" s="117"/>
      <c r="E339" s="117"/>
      <c r="F339" s="117"/>
      <c r="G339" s="116"/>
      <c r="H339" s="112"/>
      <c r="I339" s="115"/>
      <c r="J339" s="112"/>
      <c r="K339" s="115"/>
      <c r="L339" s="112"/>
      <c r="M339" s="115"/>
      <c r="N339" s="112"/>
      <c r="O339" s="115"/>
      <c r="P339" s="112"/>
      <c r="Q339" s="115"/>
      <c r="R339" s="112"/>
      <c r="S339" s="115"/>
    </row>
    <row r="340" spans="1:19" ht="10.5" customHeight="1">
      <c r="A340" s="118"/>
      <c r="B340" s="118"/>
      <c r="C340" s="118"/>
      <c r="D340" s="118"/>
      <c r="E340" s="118"/>
      <c r="F340" s="118"/>
      <c r="G340" s="116"/>
      <c r="H340" s="112"/>
      <c r="I340" s="115"/>
      <c r="J340" s="112"/>
      <c r="K340" s="115"/>
      <c r="L340" s="112"/>
      <c r="M340" s="115"/>
      <c r="N340" s="112"/>
      <c r="O340" s="115"/>
      <c r="P340" s="112"/>
      <c r="Q340" s="115"/>
      <c r="R340" s="112"/>
      <c r="S340" s="115"/>
    </row>
    <row r="341" spans="1:19" ht="10.5" customHeight="1">
      <c r="A341" s="119"/>
      <c r="B341" s="119"/>
      <c r="C341" s="119"/>
      <c r="D341" s="119"/>
      <c r="E341" s="119"/>
      <c r="F341" s="119"/>
      <c r="G341" s="116" t="s">
        <v>47</v>
      </c>
      <c r="H341" s="115"/>
      <c r="I341" s="112"/>
      <c r="J341" s="115"/>
      <c r="K341" s="112"/>
      <c r="L341" s="115"/>
      <c r="M341" s="112"/>
      <c r="N341" s="115"/>
      <c r="O341" s="112"/>
      <c r="P341" s="115"/>
      <c r="Q341" s="112"/>
      <c r="R341" s="115"/>
      <c r="S341" s="112"/>
    </row>
    <row r="342" spans="1:19" ht="10.5" customHeight="1">
      <c r="A342" s="117"/>
      <c r="B342" s="117"/>
      <c r="C342" s="117"/>
      <c r="D342" s="117"/>
      <c r="E342" s="117"/>
      <c r="F342" s="117"/>
      <c r="G342" s="116"/>
      <c r="H342" s="115"/>
      <c r="I342" s="112"/>
      <c r="J342" s="115"/>
      <c r="K342" s="112"/>
      <c r="L342" s="115"/>
      <c r="M342" s="112"/>
      <c r="N342" s="115"/>
      <c r="O342" s="112"/>
      <c r="P342" s="115"/>
      <c r="Q342" s="112"/>
      <c r="R342" s="115"/>
      <c r="S342" s="112"/>
    </row>
    <row r="343" spans="1:19" ht="10.5" customHeight="1">
      <c r="A343" s="118"/>
      <c r="B343" s="118"/>
      <c r="C343" s="118"/>
      <c r="D343" s="118"/>
      <c r="E343" s="118"/>
      <c r="F343" s="118"/>
      <c r="G343" s="116"/>
      <c r="H343" s="115"/>
      <c r="I343" s="112"/>
      <c r="J343" s="115"/>
      <c r="K343" s="112"/>
      <c r="L343" s="115"/>
      <c r="M343" s="112"/>
      <c r="N343" s="115"/>
      <c r="O343" s="112"/>
      <c r="P343" s="115"/>
      <c r="Q343" s="112"/>
      <c r="R343" s="115"/>
      <c r="S343" s="112"/>
    </row>
    <row r="344" spans="1:19" ht="4.5" customHeight="1">
      <c r="A344" s="121"/>
      <c r="B344" s="121"/>
      <c r="C344" s="121"/>
      <c r="D344" s="121"/>
      <c r="E344" s="121"/>
      <c r="F344" s="121"/>
      <c r="G344" s="121"/>
      <c r="H344" s="121"/>
      <c r="I344" s="121"/>
      <c r="J344" s="121"/>
      <c r="K344" s="121"/>
      <c r="L344" s="121"/>
      <c r="M344" s="121"/>
      <c r="N344" s="121"/>
      <c r="O344" s="121"/>
      <c r="P344" s="121"/>
      <c r="Q344" s="121"/>
      <c r="R344" s="121"/>
      <c r="S344" s="121"/>
    </row>
    <row r="345" spans="1:19" ht="24.75" customHeight="1">
      <c r="A345" s="122" t="s">
        <v>43</v>
      </c>
      <c r="B345" s="122"/>
      <c r="C345" s="122"/>
      <c r="D345" s="112" t="str">
        <f>'Ordine Entrata'!$A$32</f>
        <v> </v>
      </c>
      <c r="E345" s="112"/>
      <c r="F345" s="112"/>
      <c r="G345" s="60"/>
      <c r="H345" s="116" t="s">
        <v>44</v>
      </c>
      <c r="I345" s="116"/>
      <c r="J345" s="116" t="s">
        <v>45</v>
      </c>
      <c r="K345" s="116"/>
      <c r="L345" s="116" t="s">
        <v>46</v>
      </c>
      <c r="M345" s="116"/>
      <c r="N345" s="116" t="s">
        <v>57</v>
      </c>
      <c r="O345" s="116"/>
      <c r="P345" s="116" t="s">
        <v>58</v>
      </c>
      <c r="Q345" s="116"/>
      <c r="R345" s="116" t="s">
        <v>47</v>
      </c>
      <c r="S345" s="116"/>
    </row>
    <row r="346" spans="1:19" ht="10.5" customHeight="1">
      <c r="A346" s="119" t="s">
        <v>48</v>
      </c>
      <c r="B346" s="119"/>
      <c r="C346" s="119"/>
      <c r="D346" s="119"/>
      <c r="E346" s="119"/>
      <c r="F346" s="119"/>
      <c r="G346" s="116" t="s">
        <v>49</v>
      </c>
      <c r="H346" s="112"/>
      <c r="I346" s="115"/>
      <c r="J346" s="112"/>
      <c r="K346" s="115"/>
      <c r="L346" s="112"/>
      <c r="M346" s="115"/>
      <c r="N346" s="112"/>
      <c r="O346" s="115"/>
      <c r="P346" s="112"/>
      <c r="Q346" s="115"/>
      <c r="R346" s="112"/>
      <c r="S346" s="115"/>
    </row>
    <row r="347" spans="1:19" ht="10.5" customHeight="1">
      <c r="A347" s="117" t="str">
        <f>'Ordine Entrata'!$B$32</f>
        <v> </v>
      </c>
      <c r="B347" s="117"/>
      <c r="C347" s="117"/>
      <c r="D347" s="117"/>
      <c r="E347" s="117"/>
      <c r="F347" s="117"/>
      <c r="G347" s="116"/>
      <c r="H347" s="112"/>
      <c r="I347" s="115"/>
      <c r="J347" s="112"/>
      <c r="K347" s="115"/>
      <c r="L347" s="112"/>
      <c r="M347" s="115"/>
      <c r="N347" s="112"/>
      <c r="O347" s="115"/>
      <c r="P347" s="112"/>
      <c r="Q347" s="115"/>
      <c r="R347" s="112"/>
      <c r="S347" s="115"/>
    </row>
    <row r="348" spans="1:19" ht="10.5" customHeight="1">
      <c r="A348" s="118"/>
      <c r="B348" s="118"/>
      <c r="C348" s="118"/>
      <c r="D348" s="118"/>
      <c r="E348" s="118"/>
      <c r="F348" s="118"/>
      <c r="G348" s="116"/>
      <c r="H348" s="112"/>
      <c r="I348" s="115"/>
      <c r="J348" s="112"/>
      <c r="K348" s="115"/>
      <c r="L348" s="112"/>
      <c r="M348" s="115"/>
      <c r="N348" s="112"/>
      <c r="O348" s="115"/>
      <c r="P348" s="112"/>
      <c r="Q348" s="115"/>
      <c r="R348" s="112"/>
      <c r="S348" s="115"/>
    </row>
    <row r="349" spans="1:19" ht="10.5" customHeight="1">
      <c r="A349" s="119" t="s">
        <v>50</v>
      </c>
      <c r="B349" s="119"/>
      <c r="C349" s="119"/>
      <c r="D349" s="119"/>
      <c r="E349" s="119"/>
      <c r="F349" s="119"/>
      <c r="G349" s="116" t="s">
        <v>51</v>
      </c>
      <c r="H349" s="112"/>
      <c r="I349" s="115"/>
      <c r="J349" s="112"/>
      <c r="K349" s="115"/>
      <c r="L349" s="112"/>
      <c r="M349" s="115"/>
      <c r="N349" s="112"/>
      <c r="O349" s="115"/>
      <c r="P349" s="112"/>
      <c r="Q349" s="115"/>
      <c r="R349" s="112"/>
      <c r="S349" s="115"/>
    </row>
    <row r="350" spans="1:19" ht="10.5" customHeight="1">
      <c r="A350" s="117" t="str">
        <f>CONCATENATE('Ordine Entrata'!$C$32," ",'Ordine Entrata'!$D$32)</f>
        <v>   </v>
      </c>
      <c r="B350" s="117"/>
      <c r="C350" s="117"/>
      <c r="D350" s="117"/>
      <c r="E350" s="117"/>
      <c r="F350" s="117"/>
      <c r="G350" s="116"/>
      <c r="H350" s="112"/>
      <c r="I350" s="115"/>
      <c r="J350" s="112"/>
      <c r="K350" s="115"/>
      <c r="L350" s="112"/>
      <c r="M350" s="115"/>
      <c r="N350" s="112"/>
      <c r="O350" s="115"/>
      <c r="P350" s="112"/>
      <c r="Q350" s="115"/>
      <c r="R350" s="112"/>
      <c r="S350" s="115"/>
    </row>
    <row r="351" spans="1:19" ht="10.5" customHeight="1">
      <c r="A351" s="118"/>
      <c r="B351" s="118"/>
      <c r="C351" s="118"/>
      <c r="D351" s="118"/>
      <c r="E351" s="118"/>
      <c r="F351" s="118"/>
      <c r="G351" s="116"/>
      <c r="H351" s="112"/>
      <c r="I351" s="115"/>
      <c r="J351" s="112"/>
      <c r="K351" s="115"/>
      <c r="L351" s="112"/>
      <c r="M351" s="115"/>
      <c r="N351" s="112"/>
      <c r="O351" s="115"/>
      <c r="P351" s="112"/>
      <c r="Q351" s="115"/>
      <c r="R351" s="112"/>
      <c r="S351" s="115"/>
    </row>
    <row r="352" spans="1:19" ht="10.5" customHeight="1">
      <c r="A352" s="119"/>
      <c r="B352" s="119"/>
      <c r="C352" s="119"/>
      <c r="D352" s="119"/>
      <c r="E352" s="119"/>
      <c r="F352" s="119"/>
      <c r="G352" s="116" t="s">
        <v>47</v>
      </c>
      <c r="H352" s="115"/>
      <c r="I352" s="112"/>
      <c r="J352" s="115"/>
      <c r="K352" s="112"/>
      <c r="L352" s="115"/>
      <c r="M352" s="112"/>
      <c r="N352" s="115"/>
      <c r="O352" s="112"/>
      <c r="P352" s="115"/>
      <c r="Q352" s="112"/>
      <c r="R352" s="115"/>
      <c r="S352" s="112"/>
    </row>
    <row r="353" spans="1:19" ht="10.5" customHeight="1">
      <c r="A353" s="117"/>
      <c r="B353" s="117"/>
      <c r="C353" s="117"/>
      <c r="D353" s="117"/>
      <c r="E353" s="117"/>
      <c r="F353" s="117"/>
      <c r="G353" s="116"/>
      <c r="H353" s="115"/>
      <c r="I353" s="112"/>
      <c r="J353" s="115"/>
      <c r="K353" s="112"/>
      <c r="L353" s="115"/>
      <c r="M353" s="112"/>
      <c r="N353" s="115"/>
      <c r="O353" s="112"/>
      <c r="P353" s="115"/>
      <c r="Q353" s="112"/>
      <c r="R353" s="115"/>
      <c r="S353" s="112"/>
    </row>
    <row r="354" spans="1:19" ht="10.5" customHeight="1">
      <c r="A354" s="118"/>
      <c r="B354" s="118"/>
      <c r="C354" s="118"/>
      <c r="D354" s="118"/>
      <c r="E354" s="118"/>
      <c r="F354" s="118"/>
      <c r="G354" s="116"/>
      <c r="H354" s="115"/>
      <c r="I354" s="112"/>
      <c r="J354" s="115"/>
      <c r="K354" s="112"/>
      <c r="L354" s="115"/>
      <c r="M354" s="112"/>
      <c r="N354" s="115"/>
      <c r="O354" s="112"/>
      <c r="P354" s="115"/>
      <c r="Q354" s="112"/>
      <c r="R354" s="115"/>
      <c r="S354" s="112"/>
    </row>
    <row r="355" spans="1:19" ht="4.5" customHeight="1">
      <c r="A355" s="121"/>
      <c r="B355" s="121"/>
      <c r="C355" s="121"/>
      <c r="D355" s="121"/>
      <c r="E355" s="121"/>
      <c r="F355" s="121"/>
      <c r="G355" s="121"/>
      <c r="H355" s="121"/>
      <c r="I355" s="121"/>
      <c r="J355" s="121"/>
      <c r="K355" s="121"/>
      <c r="L355" s="121"/>
      <c r="M355" s="121"/>
      <c r="N355" s="121"/>
      <c r="O355" s="121"/>
      <c r="P355" s="121"/>
      <c r="Q355" s="121"/>
      <c r="R355" s="121"/>
      <c r="S355" s="121"/>
    </row>
    <row r="356" spans="1:19" ht="24.75" customHeight="1">
      <c r="A356" s="122" t="s">
        <v>43</v>
      </c>
      <c r="B356" s="122"/>
      <c r="C356" s="122"/>
      <c r="D356" s="112" t="str">
        <f>'Ordine Entrata'!$A$33</f>
        <v> </v>
      </c>
      <c r="E356" s="112"/>
      <c r="F356" s="112"/>
      <c r="G356" s="60"/>
      <c r="H356" s="116" t="s">
        <v>44</v>
      </c>
      <c r="I356" s="116"/>
      <c r="J356" s="116" t="s">
        <v>45</v>
      </c>
      <c r="K356" s="116"/>
      <c r="L356" s="116" t="s">
        <v>46</v>
      </c>
      <c r="M356" s="116"/>
      <c r="N356" s="116" t="s">
        <v>57</v>
      </c>
      <c r="O356" s="116"/>
      <c r="P356" s="116" t="s">
        <v>58</v>
      </c>
      <c r="Q356" s="116"/>
      <c r="R356" s="116" t="s">
        <v>47</v>
      </c>
      <c r="S356" s="116"/>
    </row>
    <row r="357" spans="1:19" ht="10.5" customHeight="1">
      <c r="A357" s="119" t="s">
        <v>48</v>
      </c>
      <c r="B357" s="119"/>
      <c r="C357" s="119"/>
      <c r="D357" s="119"/>
      <c r="E357" s="119"/>
      <c r="F357" s="119"/>
      <c r="G357" s="116" t="s">
        <v>49</v>
      </c>
      <c r="H357" s="112"/>
      <c r="I357" s="115"/>
      <c r="J357" s="112"/>
      <c r="K357" s="115"/>
      <c r="L357" s="112"/>
      <c r="M357" s="115"/>
      <c r="N357" s="112"/>
      <c r="O357" s="115"/>
      <c r="P357" s="112"/>
      <c r="Q357" s="115"/>
      <c r="R357" s="112"/>
      <c r="S357" s="115"/>
    </row>
    <row r="358" spans="1:19" ht="10.5" customHeight="1">
      <c r="A358" s="117" t="str">
        <f>'Ordine Entrata'!$B$33</f>
        <v> </v>
      </c>
      <c r="B358" s="117"/>
      <c r="C358" s="117"/>
      <c r="D358" s="117"/>
      <c r="E358" s="117"/>
      <c r="F358" s="117"/>
      <c r="G358" s="116"/>
      <c r="H358" s="112"/>
      <c r="I358" s="115"/>
      <c r="J358" s="112"/>
      <c r="K358" s="115"/>
      <c r="L358" s="112"/>
      <c r="M358" s="115"/>
      <c r="N358" s="112"/>
      <c r="O358" s="115"/>
      <c r="P358" s="112"/>
      <c r="Q358" s="115"/>
      <c r="R358" s="112"/>
      <c r="S358" s="115"/>
    </row>
    <row r="359" spans="1:19" ht="10.5" customHeight="1">
      <c r="A359" s="118"/>
      <c r="B359" s="118"/>
      <c r="C359" s="118"/>
      <c r="D359" s="118"/>
      <c r="E359" s="118"/>
      <c r="F359" s="118"/>
      <c r="G359" s="116"/>
      <c r="H359" s="112"/>
      <c r="I359" s="115"/>
      <c r="J359" s="112"/>
      <c r="K359" s="115"/>
      <c r="L359" s="112"/>
      <c r="M359" s="115"/>
      <c r="N359" s="112"/>
      <c r="O359" s="115"/>
      <c r="P359" s="112"/>
      <c r="Q359" s="115"/>
      <c r="R359" s="112"/>
      <c r="S359" s="115"/>
    </row>
    <row r="360" spans="1:19" ht="10.5" customHeight="1">
      <c r="A360" s="119" t="s">
        <v>50</v>
      </c>
      <c r="B360" s="119"/>
      <c r="C360" s="119"/>
      <c r="D360" s="119"/>
      <c r="E360" s="119"/>
      <c r="F360" s="119"/>
      <c r="G360" s="116" t="s">
        <v>51</v>
      </c>
      <c r="H360" s="112"/>
      <c r="I360" s="115"/>
      <c r="J360" s="112"/>
      <c r="K360" s="115"/>
      <c r="L360" s="112"/>
      <c r="M360" s="115"/>
      <c r="N360" s="112"/>
      <c r="O360" s="115"/>
      <c r="P360" s="112"/>
      <c r="Q360" s="115"/>
      <c r="R360" s="112"/>
      <c r="S360" s="115"/>
    </row>
    <row r="361" spans="1:19" ht="10.5" customHeight="1">
      <c r="A361" s="117" t="str">
        <f>CONCATENATE('Ordine Entrata'!$C$33," ",'Ordine Entrata'!$D$33)</f>
        <v>   </v>
      </c>
      <c r="B361" s="117"/>
      <c r="C361" s="117"/>
      <c r="D361" s="117"/>
      <c r="E361" s="117"/>
      <c r="F361" s="117"/>
      <c r="G361" s="116"/>
      <c r="H361" s="112"/>
      <c r="I361" s="115"/>
      <c r="J361" s="112"/>
      <c r="K361" s="115"/>
      <c r="L361" s="112"/>
      <c r="M361" s="115"/>
      <c r="N361" s="112"/>
      <c r="O361" s="115"/>
      <c r="P361" s="112"/>
      <c r="Q361" s="115"/>
      <c r="R361" s="112"/>
      <c r="S361" s="115"/>
    </row>
    <row r="362" spans="1:19" ht="10.5" customHeight="1">
      <c r="A362" s="118"/>
      <c r="B362" s="118"/>
      <c r="C362" s="118"/>
      <c r="D362" s="118"/>
      <c r="E362" s="118"/>
      <c r="F362" s="118"/>
      <c r="G362" s="116"/>
      <c r="H362" s="112"/>
      <c r="I362" s="115"/>
      <c r="J362" s="112"/>
      <c r="K362" s="115"/>
      <c r="L362" s="112"/>
      <c r="M362" s="115"/>
      <c r="N362" s="112"/>
      <c r="O362" s="115"/>
      <c r="P362" s="112"/>
      <c r="Q362" s="115"/>
      <c r="R362" s="112"/>
      <c r="S362" s="115"/>
    </row>
    <row r="363" spans="1:19" ht="10.5" customHeight="1">
      <c r="A363" s="119"/>
      <c r="B363" s="119"/>
      <c r="C363" s="119"/>
      <c r="D363" s="119"/>
      <c r="E363" s="119"/>
      <c r="F363" s="119"/>
      <c r="G363" s="116" t="s">
        <v>47</v>
      </c>
      <c r="H363" s="115"/>
      <c r="I363" s="112"/>
      <c r="J363" s="115"/>
      <c r="K363" s="112"/>
      <c r="L363" s="115"/>
      <c r="M363" s="112"/>
      <c r="N363" s="115"/>
      <c r="O363" s="112"/>
      <c r="P363" s="115"/>
      <c r="Q363" s="112"/>
      <c r="R363" s="115"/>
      <c r="S363" s="112"/>
    </row>
    <row r="364" spans="1:19" ht="10.5" customHeight="1">
      <c r="A364" s="117"/>
      <c r="B364" s="117"/>
      <c r="C364" s="117"/>
      <c r="D364" s="117"/>
      <c r="E364" s="117"/>
      <c r="F364" s="117"/>
      <c r="G364" s="116"/>
      <c r="H364" s="115"/>
      <c r="I364" s="112"/>
      <c r="J364" s="115"/>
      <c r="K364" s="112"/>
      <c r="L364" s="115"/>
      <c r="M364" s="112"/>
      <c r="N364" s="115"/>
      <c r="O364" s="112"/>
      <c r="P364" s="115"/>
      <c r="Q364" s="112"/>
      <c r="R364" s="115"/>
      <c r="S364" s="112"/>
    </row>
    <row r="365" spans="1:19" ht="10.5" customHeight="1">
      <c r="A365" s="118"/>
      <c r="B365" s="118"/>
      <c r="C365" s="118"/>
      <c r="D365" s="118"/>
      <c r="E365" s="118"/>
      <c r="F365" s="118"/>
      <c r="G365" s="116"/>
      <c r="H365" s="115"/>
      <c r="I365" s="112"/>
      <c r="J365" s="115"/>
      <c r="K365" s="112"/>
      <c r="L365" s="115"/>
      <c r="M365" s="112"/>
      <c r="N365" s="115"/>
      <c r="O365" s="112"/>
      <c r="P365" s="115"/>
      <c r="Q365" s="112"/>
      <c r="R365" s="115"/>
      <c r="S365" s="112"/>
    </row>
    <row r="366" ht="30" customHeight="1"/>
    <row r="367" spans="1:19" ht="12.75">
      <c r="A367" s="120" t="s">
        <v>39</v>
      </c>
      <c r="B367" s="120"/>
      <c r="C367" s="120"/>
      <c r="D367" s="120"/>
      <c r="E367" s="123" t="str">
        <f>$E$1</f>
        <v>CAMPIONATO ITALIANO FISR 2017</v>
      </c>
      <c r="F367" s="123"/>
      <c r="G367" s="123"/>
      <c r="H367" s="123"/>
      <c r="I367" s="123"/>
      <c r="J367" s="123"/>
      <c r="K367" s="123"/>
      <c r="L367" s="123"/>
      <c r="M367" s="123"/>
      <c r="N367" s="123"/>
      <c r="O367" s="123"/>
      <c r="P367" s="123"/>
      <c r="Q367" s="123"/>
      <c r="R367" s="123"/>
      <c r="S367" s="123"/>
    </row>
    <row r="368" spans="1:19" ht="12.75">
      <c r="A368" s="121"/>
      <c r="B368" s="121"/>
      <c r="C368" s="121"/>
      <c r="D368" s="121"/>
      <c r="E368" s="121"/>
      <c r="F368" s="121"/>
      <c r="G368" s="121"/>
      <c r="H368" s="121"/>
      <c r="I368" s="121"/>
      <c r="J368" s="121"/>
      <c r="K368" s="121"/>
      <c r="L368" s="121"/>
      <c r="M368" s="121"/>
      <c r="N368" s="121"/>
      <c r="O368" s="121"/>
      <c r="P368" s="121"/>
      <c r="Q368" s="121"/>
      <c r="R368" s="121"/>
      <c r="S368" s="121"/>
    </row>
    <row r="369" spans="1:19" ht="12.75">
      <c r="A369" s="120" t="s">
        <v>40</v>
      </c>
      <c r="B369" s="120"/>
      <c r="C369" s="111">
        <f>$C$3</f>
        <v>0</v>
      </c>
      <c r="D369" s="111"/>
      <c r="E369" s="111"/>
      <c r="F369" s="111"/>
      <c r="G369" s="111"/>
      <c r="H369" s="111"/>
      <c r="I369" s="111"/>
      <c r="J369" s="111"/>
      <c r="K369" s="111"/>
      <c r="L369" s="111"/>
      <c r="M369" s="111"/>
      <c r="N369" s="111"/>
      <c r="O369" s="59" t="s">
        <v>41</v>
      </c>
      <c r="P369" s="110">
        <f>$P$3</f>
        <v>42893</v>
      </c>
      <c r="Q369" s="110"/>
      <c r="R369" s="110"/>
      <c r="S369" s="110"/>
    </row>
    <row r="370" spans="1:19" ht="12.75">
      <c r="A370" s="121"/>
      <c r="B370" s="121"/>
      <c r="C370" s="121"/>
      <c r="D370" s="121"/>
      <c r="E370" s="121"/>
      <c r="F370" s="121"/>
      <c r="G370" s="121"/>
      <c r="H370" s="121"/>
      <c r="I370" s="121"/>
      <c r="J370" s="121"/>
      <c r="K370" s="121"/>
      <c r="L370" s="121"/>
      <c r="M370" s="121"/>
      <c r="N370" s="121"/>
      <c r="O370" s="121"/>
      <c r="P370" s="121"/>
      <c r="Q370" s="121"/>
      <c r="R370" s="121"/>
      <c r="S370" s="121"/>
    </row>
    <row r="371" spans="1:19" ht="12.75">
      <c r="A371" s="120" t="s">
        <v>42</v>
      </c>
      <c r="B371" s="120"/>
      <c r="C371" s="111">
        <f>$C$5</f>
        <v>0</v>
      </c>
      <c r="D371" s="111"/>
      <c r="E371" s="111"/>
      <c r="F371" s="111"/>
      <c r="G371" s="111"/>
      <c r="H371" s="111"/>
      <c r="I371" s="111"/>
      <c r="J371" s="111"/>
      <c r="K371" s="111"/>
      <c r="L371" s="111"/>
      <c r="M371" s="111"/>
      <c r="N371" s="111"/>
      <c r="O371" s="111"/>
      <c r="P371" s="111"/>
      <c r="Q371" s="111"/>
      <c r="S371" s="98"/>
    </row>
    <row r="372" spans="1:19" ht="9.75" customHeight="1">
      <c r="A372" s="121"/>
      <c r="B372" s="121"/>
      <c r="C372" s="121"/>
      <c r="D372" s="121"/>
      <c r="E372" s="121"/>
      <c r="F372" s="121"/>
      <c r="G372" s="121"/>
      <c r="H372" s="121"/>
      <c r="I372" s="121"/>
      <c r="J372" s="121"/>
      <c r="K372" s="121"/>
      <c r="L372" s="121"/>
      <c r="M372" s="121"/>
      <c r="N372" s="121"/>
      <c r="O372" s="121"/>
      <c r="P372" s="121"/>
      <c r="Q372" s="121"/>
      <c r="R372" s="121"/>
      <c r="S372" s="121"/>
    </row>
    <row r="373" spans="1:19" ht="24.75" customHeight="1">
      <c r="A373" s="122" t="s">
        <v>43</v>
      </c>
      <c r="B373" s="122"/>
      <c r="C373" s="122"/>
      <c r="D373" s="112" t="str">
        <f>'Ordine Entrata'!$A$34</f>
        <v> </v>
      </c>
      <c r="E373" s="112"/>
      <c r="F373" s="112"/>
      <c r="G373" s="60"/>
      <c r="H373" s="116" t="s">
        <v>44</v>
      </c>
      <c r="I373" s="116"/>
      <c r="J373" s="116" t="s">
        <v>45</v>
      </c>
      <c r="K373" s="116"/>
      <c r="L373" s="116" t="s">
        <v>46</v>
      </c>
      <c r="M373" s="116"/>
      <c r="N373" s="116" t="s">
        <v>57</v>
      </c>
      <c r="O373" s="116"/>
      <c r="P373" s="116" t="s">
        <v>58</v>
      </c>
      <c r="Q373" s="116"/>
      <c r="R373" s="116" t="s">
        <v>47</v>
      </c>
      <c r="S373" s="116"/>
    </row>
    <row r="374" spans="1:19" ht="10.5" customHeight="1">
      <c r="A374" s="119" t="s">
        <v>48</v>
      </c>
      <c r="B374" s="119"/>
      <c r="C374" s="119"/>
      <c r="D374" s="119"/>
      <c r="E374" s="119"/>
      <c r="F374" s="119"/>
      <c r="G374" s="116" t="s">
        <v>49</v>
      </c>
      <c r="H374" s="112"/>
      <c r="I374" s="115"/>
      <c r="J374" s="112"/>
      <c r="K374" s="115"/>
      <c r="L374" s="112"/>
      <c r="M374" s="115"/>
      <c r="N374" s="112"/>
      <c r="O374" s="115"/>
      <c r="P374" s="112"/>
      <c r="Q374" s="115"/>
      <c r="R374" s="112"/>
      <c r="S374" s="115"/>
    </row>
    <row r="375" spans="1:19" ht="10.5" customHeight="1">
      <c r="A375" s="117" t="str">
        <f>'Ordine Entrata'!$B$34</f>
        <v> </v>
      </c>
      <c r="B375" s="117"/>
      <c r="C375" s="117"/>
      <c r="D375" s="117"/>
      <c r="E375" s="117"/>
      <c r="F375" s="117"/>
      <c r="G375" s="116"/>
      <c r="H375" s="112"/>
      <c r="I375" s="115"/>
      <c r="J375" s="112"/>
      <c r="K375" s="115"/>
      <c r="L375" s="112"/>
      <c r="M375" s="115"/>
      <c r="N375" s="112"/>
      <c r="O375" s="115"/>
      <c r="P375" s="112"/>
      <c r="Q375" s="115"/>
      <c r="R375" s="112"/>
      <c r="S375" s="115"/>
    </row>
    <row r="376" spans="1:19" ht="10.5" customHeight="1">
      <c r="A376" s="118"/>
      <c r="B376" s="118"/>
      <c r="C376" s="118"/>
      <c r="D376" s="118"/>
      <c r="E376" s="118"/>
      <c r="F376" s="118"/>
      <c r="G376" s="116"/>
      <c r="H376" s="112"/>
      <c r="I376" s="115"/>
      <c r="J376" s="112"/>
      <c r="K376" s="115"/>
      <c r="L376" s="112"/>
      <c r="M376" s="115"/>
      <c r="N376" s="112"/>
      <c r="O376" s="115"/>
      <c r="P376" s="112"/>
      <c r="Q376" s="115"/>
      <c r="R376" s="112"/>
      <c r="S376" s="115"/>
    </row>
    <row r="377" spans="1:19" ht="10.5" customHeight="1">
      <c r="A377" s="119" t="s">
        <v>50</v>
      </c>
      <c r="B377" s="119"/>
      <c r="C377" s="119"/>
      <c r="D377" s="119"/>
      <c r="E377" s="119"/>
      <c r="F377" s="119"/>
      <c r="G377" s="116" t="s">
        <v>51</v>
      </c>
      <c r="H377" s="112"/>
      <c r="I377" s="115"/>
      <c r="J377" s="112"/>
      <c r="K377" s="115"/>
      <c r="L377" s="112"/>
      <c r="M377" s="115"/>
      <c r="N377" s="112"/>
      <c r="O377" s="115"/>
      <c r="P377" s="112"/>
      <c r="Q377" s="115"/>
      <c r="R377" s="112"/>
      <c r="S377" s="115"/>
    </row>
    <row r="378" spans="1:19" ht="10.5" customHeight="1">
      <c r="A378" s="117" t="str">
        <f>CONCATENATE('Ordine Entrata'!$C$34," ",'Ordine Entrata'!$D$34)</f>
        <v>   </v>
      </c>
      <c r="B378" s="117"/>
      <c r="C378" s="117"/>
      <c r="D378" s="117"/>
      <c r="E378" s="117"/>
      <c r="F378" s="117"/>
      <c r="G378" s="116"/>
      <c r="H378" s="112"/>
      <c r="I378" s="115"/>
      <c r="J378" s="112"/>
      <c r="K378" s="115"/>
      <c r="L378" s="112"/>
      <c r="M378" s="115"/>
      <c r="N378" s="112"/>
      <c r="O378" s="115"/>
      <c r="P378" s="112"/>
      <c r="Q378" s="115"/>
      <c r="R378" s="112"/>
      <c r="S378" s="115"/>
    </row>
    <row r="379" spans="1:19" ht="10.5" customHeight="1">
      <c r="A379" s="118"/>
      <c r="B379" s="118"/>
      <c r="C379" s="118"/>
      <c r="D379" s="118"/>
      <c r="E379" s="118"/>
      <c r="F379" s="118"/>
      <c r="G379" s="116"/>
      <c r="H379" s="112"/>
      <c r="I379" s="115"/>
      <c r="J379" s="112"/>
      <c r="K379" s="115"/>
      <c r="L379" s="112"/>
      <c r="M379" s="115"/>
      <c r="N379" s="112"/>
      <c r="O379" s="115"/>
      <c r="P379" s="112"/>
      <c r="Q379" s="115"/>
      <c r="R379" s="112"/>
      <c r="S379" s="115"/>
    </row>
    <row r="380" spans="1:19" ht="10.5" customHeight="1">
      <c r="A380" s="119"/>
      <c r="B380" s="119"/>
      <c r="C380" s="119"/>
      <c r="D380" s="119"/>
      <c r="E380" s="119"/>
      <c r="F380" s="119"/>
      <c r="G380" s="116" t="s">
        <v>47</v>
      </c>
      <c r="H380" s="115"/>
      <c r="I380" s="112"/>
      <c r="J380" s="115"/>
      <c r="K380" s="112"/>
      <c r="L380" s="115"/>
      <c r="M380" s="112"/>
      <c r="N380" s="115"/>
      <c r="O380" s="112"/>
      <c r="P380" s="115"/>
      <c r="Q380" s="112"/>
      <c r="R380" s="115"/>
      <c r="S380" s="112"/>
    </row>
    <row r="381" spans="1:19" ht="10.5" customHeight="1">
      <c r="A381" s="117"/>
      <c r="B381" s="117"/>
      <c r="C381" s="117"/>
      <c r="D381" s="117"/>
      <c r="E381" s="117"/>
      <c r="F381" s="117"/>
      <c r="G381" s="116"/>
      <c r="H381" s="115"/>
      <c r="I381" s="112"/>
      <c r="J381" s="115"/>
      <c r="K381" s="112"/>
      <c r="L381" s="115"/>
      <c r="M381" s="112"/>
      <c r="N381" s="115"/>
      <c r="O381" s="112"/>
      <c r="P381" s="115"/>
      <c r="Q381" s="112"/>
      <c r="R381" s="115"/>
      <c r="S381" s="112"/>
    </row>
    <row r="382" spans="1:19" ht="10.5" customHeight="1">
      <c r="A382" s="118"/>
      <c r="B382" s="118"/>
      <c r="C382" s="118"/>
      <c r="D382" s="118"/>
      <c r="E382" s="118"/>
      <c r="F382" s="118"/>
      <c r="G382" s="116"/>
      <c r="H382" s="115"/>
      <c r="I382" s="112"/>
      <c r="J382" s="115"/>
      <c r="K382" s="112"/>
      <c r="L382" s="115"/>
      <c r="M382" s="112"/>
      <c r="N382" s="115"/>
      <c r="O382" s="112"/>
      <c r="P382" s="115"/>
      <c r="Q382" s="112"/>
      <c r="R382" s="115"/>
      <c r="S382" s="112"/>
    </row>
    <row r="383" spans="1:19" ht="4.5" customHeight="1">
      <c r="A383" s="121"/>
      <c r="B383" s="121"/>
      <c r="C383" s="121"/>
      <c r="D383" s="121"/>
      <c r="E383" s="121"/>
      <c r="F383" s="121"/>
      <c r="G383" s="121"/>
      <c r="H383" s="121"/>
      <c r="I383" s="121"/>
      <c r="J383" s="121"/>
      <c r="K383" s="121"/>
      <c r="L383" s="121"/>
      <c r="M383" s="121"/>
      <c r="N383" s="121"/>
      <c r="O383" s="121"/>
      <c r="P383" s="121"/>
      <c r="Q383" s="121"/>
      <c r="R383" s="121"/>
      <c r="S383" s="121"/>
    </row>
    <row r="384" spans="1:19" ht="24.75" customHeight="1">
      <c r="A384" s="122" t="s">
        <v>43</v>
      </c>
      <c r="B384" s="122"/>
      <c r="C384" s="122"/>
      <c r="D384" s="112" t="str">
        <f>'Ordine Entrata'!$A$35</f>
        <v> </v>
      </c>
      <c r="E384" s="112"/>
      <c r="F384" s="112"/>
      <c r="G384" s="60"/>
      <c r="H384" s="116" t="s">
        <v>44</v>
      </c>
      <c r="I384" s="116"/>
      <c r="J384" s="116" t="s">
        <v>45</v>
      </c>
      <c r="K384" s="116"/>
      <c r="L384" s="116" t="s">
        <v>46</v>
      </c>
      <c r="M384" s="116"/>
      <c r="N384" s="116" t="s">
        <v>57</v>
      </c>
      <c r="O384" s="116"/>
      <c r="P384" s="116" t="s">
        <v>58</v>
      </c>
      <c r="Q384" s="116"/>
      <c r="R384" s="116" t="s">
        <v>47</v>
      </c>
      <c r="S384" s="116"/>
    </row>
    <row r="385" spans="1:19" ht="10.5" customHeight="1">
      <c r="A385" s="119" t="s">
        <v>48</v>
      </c>
      <c r="B385" s="119"/>
      <c r="C385" s="119"/>
      <c r="D385" s="119"/>
      <c r="E385" s="119"/>
      <c r="F385" s="119"/>
      <c r="G385" s="116" t="s">
        <v>49</v>
      </c>
      <c r="H385" s="112"/>
      <c r="I385" s="115"/>
      <c r="J385" s="112"/>
      <c r="K385" s="115"/>
      <c r="L385" s="112"/>
      <c r="M385" s="115"/>
      <c r="N385" s="112"/>
      <c r="O385" s="115"/>
      <c r="P385" s="112"/>
      <c r="Q385" s="115"/>
      <c r="R385" s="112"/>
      <c r="S385" s="115"/>
    </row>
    <row r="386" spans="1:19" ht="10.5" customHeight="1">
      <c r="A386" s="117" t="str">
        <f>'Ordine Entrata'!$B$35</f>
        <v> </v>
      </c>
      <c r="B386" s="117"/>
      <c r="C386" s="117"/>
      <c r="D386" s="117"/>
      <c r="E386" s="117"/>
      <c r="F386" s="117"/>
      <c r="G386" s="116"/>
      <c r="H386" s="112"/>
      <c r="I386" s="115"/>
      <c r="J386" s="112"/>
      <c r="K386" s="115"/>
      <c r="L386" s="112"/>
      <c r="M386" s="115"/>
      <c r="N386" s="112"/>
      <c r="O386" s="115"/>
      <c r="P386" s="112"/>
      <c r="Q386" s="115"/>
      <c r="R386" s="112"/>
      <c r="S386" s="115"/>
    </row>
    <row r="387" spans="1:19" ht="10.5" customHeight="1">
      <c r="A387" s="118"/>
      <c r="B387" s="118"/>
      <c r="C387" s="118"/>
      <c r="D387" s="118"/>
      <c r="E387" s="118"/>
      <c r="F387" s="118"/>
      <c r="G387" s="116"/>
      <c r="H387" s="112"/>
      <c r="I387" s="115"/>
      <c r="J387" s="112"/>
      <c r="K387" s="115"/>
      <c r="L387" s="112"/>
      <c r="M387" s="115"/>
      <c r="N387" s="112"/>
      <c r="O387" s="115"/>
      <c r="P387" s="112"/>
      <c r="Q387" s="115"/>
      <c r="R387" s="112"/>
      <c r="S387" s="115"/>
    </row>
    <row r="388" spans="1:19" ht="10.5" customHeight="1">
      <c r="A388" s="119" t="s">
        <v>50</v>
      </c>
      <c r="B388" s="119"/>
      <c r="C388" s="119"/>
      <c r="D388" s="119"/>
      <c r="E388" s="119"/>
      <c r="F388" s="119"/>
      <c r="G388" s="116" t="s">
        <v>51</v>
      </c>
      <c r="H388" s="112"/>
      <c r="I388" s="115"/>
      <c r="J388" s="112"/>
      <c r="K388" s="115"/>
      <c r="L388" s="112"/>
      <c r="M388" s="115"/>
      <c r="N388" s="112"/>
      <c r="O388" s="115"/>
      <c r="P388" s="112"/>
      <c r="Q388" s="115"/>
      <c r="R388" s="112"/>
      <c r="S388" s="115"/>
    </row>
    <row r="389" spans="1:19" ht="10.5" customHeight="1">
      <c r="A389" s="117" t="str">
        <f>CONCATENATE('Ordine Entrata'!$C$35," ",'Ordine Entrata'!$D$35)</f>
        <v>   </v>
      </c>
      <c r="B389" s="117"/>
      <c r="C389" s="117"/>
      <c r="D389" s="117"/>
      <c r="E389" s="117"/>
      <c r="F389" s="117"/>
      <c r="G389" s="116"/>
      <c r="H389" s="112"/>
      <c r="I389" s="115"/>
      <c r="J389" s="112"/>
      <c r="K389" s="115"/>
      <c r="L389" s="112"/>
      <c r="M389" s="115"/>
      <c r="N389" s="112"/>
      <c r="O389" s="115"/>
      <c r="P389" s="112"/>
      <c r="Q389" s="115"/>
      <c r="R389" s="112"/>
      <c r="S389" s="115"/>
    </row>
    <row r="390" spans="1:19" ht="10.5" customHeight="1">
      <c r="A390" s="118"/>
      <c r="B390" s="118"/>
      <c r="C390" s="118"/>
      <c r="D390" s="118"/>
      <c r="E390" s="118"/>
      <c r="F390" s="118"/>
      <c r="G390" s="116"/>
      <c r="H390" s="112"/>
      <c r="I390" s="115"/>
      <c r="J390" s="112"/>
      <c r="K390" s="115"/>
      <c r="L390" s="112"/>
      <c r="M390" s="115"/>
      <c r="N390" s="112"/>
      <c r="O390" s="115"/>
      <c r="P390" s="112"/>
      <c r="Q390" s="115"/>
      <c r="R390" s="112"/>
      <c r="S390" s="115"/>
    </row>
    <row r="391" spans="1:19" ht="10.5" customHeight="1">
      <c r="A391" s="119"/>
      <c r="B391" s="119"/>
      <c r="C391" s="119"/>
      <c r="D391" s="119"/>
      <c r="E391" s="119"/>
      <c r="F391" s="119"/>
      <c r="G391" s="116" t="s">
        <v>47</v>
      </c>
      <c r="H391" s="115"/>
      <c r="I391" s="112"/>
      <c r="J391" s="115"/>
      <c r="K391" s="112"/>
      <c r="L391" s="115"/>
      <c r="M391" s="112"/>
      <c r="N391" s="115"/>
      <c r="O391" s="112"/>
      <c r="P391" s="115"/>
      <c r="Q391" s="112"/>
      <c r="R391" s="115"/>
      <c r="S391" s="112"/>
    </row>
    <row r="392" spans="1:19" ht="10.5" customHeight="1">
      <c r="A392" s="117"/>
      <c r="B392" s="117"/>
      <c r="C392" s="117"/>
      <c r="D392" s="117"/>
      <c r="E392" s="117"/>
      <c r="F392" s="117"/>
      <c r="G392" s="116"/>
      <c r="H392" s="115"/>
      <c r="I392" s="112"/>
      <c r="J392" s="115"/>
      <c r="K392" s="112"/>
      <c r="L392" s="115"/>
      <c r="M392" s="112"/>
      <c r="N392" s="115"/>
      <c r="O392" s="112"/>
      <c r="P392" s="115"/>
      <c r="Q392" s="112"/>
      <c r="R392" s="115"/>
      <c r="S392" s="112"/>
    </row>
    <row r="393" spans="1:19" ht="10.5" customHeight="1">
      <c r="A393" s="118"/>
      <c r="B393" s="118"/>
      <c r="C393" s="118"/>
      <c r="D393" s="118"/>
      <c r="E393" s="118"/>
      <c r="F393" s="118"/>
      <c r="G393" s="116"/>
      <c r="H393" s="115"/>
      <c r="I393" s="112"/>
      <c r="J393" s="115"/>
      <c r="K393" s="112"/>
      <c r="L393" s="115"/>
      <c r="M393" s="112"/>
      <c r="N393" s="115"/>
      <c r="O393" s="112"/>
      <c r="P393" s="115"/>
      <c r="Q393" s="112"/>
      <c r="R393" s="115"/>
      <c r="S393" s="112"/>
    </row>
    <row r="394" spans="1:19" ht="4.5" customHeight="1">
      <c r="A394" s="121"/>
      <c r="B394" s="121"/>
      <c r="C394" s="121"/>
      <c r="D394" s="121"/>
      <c r="E394" s="121"/>
      <c r="F394" s="121"/>
      <c r="G394" s="121"/>
      <c r="H394" s="121"/>
      <c r="I394" s="121"/>
      <c r="J394" s="121"/>
      <c r="K394" s="121"/>
      <c r="L394" s="121"/>
      <c r="M394" s="121"/>
      <c r="N394" s="121"/>
      <c r="O394" s="121"/>
      <c r="P394" s="121"/>
      <c r="Q394" s="121"/>
      <c r="R394" s="121"/>
      <c r="S394" s="121"/>
    </row>
    <row r="395" spans="1:19" ht="24.75" customHeight="1">
      <c r="A395" s="122" t="s">
        <v>43</v>
      </c>
      <c r="B395" s="122"/>
      <c r="C395" s="122"/>
      <c r="D395" s="112" t="str">
        <f>'Ordine Entrata'!$A$36</f>
        <v> </v>
      </c>
      <c r="E395" s="112"/>
      <c r="F395" s="112"/>
      <c r="G395" s="60"/>
      <c r="H395" s="116" t="s">
        <v>44</v>
      </c>
      <c r="I395" s="116"/>
      <c r="J395" s="116" t="s">
        <v>45</v>
      </c>
      <c r="K395" s="116"/>
      <c r="L395" s="116" t="s">
        <v>46</v>
      </c>
      <c r="M395" s="116"/>
      <c r="N395" s="116" t="s">
        <v>57</v>
      </c>
      <c r="O395" s="116"/>
      <c r="P395" s="116" t="s">
        <v>58</v>
      </c>
      <c r="Q395" s="116"/>
      <c r="R395" s="116" t="s">
        <v>47</v>
      </c>
      <c r="S395" s="116"/>
    </row>
    <row r="396" spans="1:19" ht="10.5" customHeight="1">
      <c r="A396" s="119" t="s">
        <v>48</v>
      </c>
      <c r="B396" s="119"/>
      <c r="C396" s="119"/>
      <c r="D396" s="119"/>
      <c r="E396" s="119"/>
      <c r="F396" s="119"/>
      <c r="G396" s="116" t="s">
        <v>49</v>
      </c>
      <c r="H396" s="112"/>
      <c r="I396" s="115"/>
      <c r="J396" s="112"/>
      <c r="K396" s="115"/>
      <c r="L396" s="112"/>
      <c r="M396" s="115"/>
      <c r="N396" s="112"/>
      <c r="O396" s="115"/>
      <c r="P396" s="112"/>
      <c r="Q396" s="115"/>
      <c r="R396" s="112"/>
      <c r="S396" s="115"/>
    </row>
    <row r="397" spans="1:19" ht="10.5" customHeight="1">
      <c r="A397" s="117" t="str">
        <f>'Ordine Entrata'!$B$36</f>
        <v> </v>
      </c>
      <c r="B397" s="117"/>
      <c r="C397" s="117"/>
      <c r="D397" s="117"/>
      <c r="E397" s="117"/>
      <c r="F397" s="117"/>
      <c r="G397" s="116"/>
      <c r="H397" s="112"/>
      <c r="I397" s="115"/>
      <c r="J397" s="112"/>
      <c r="K397" s="115"/>
      <c r="L397" s="112"/>
      <c r="M397" s="115"/>
      <c r="N397" s="112"/>
      <c r="O397" s="115"/>
      <c r="P397" s="112"/>
      <c r="Q397" s="115"/>
      <c r="R397" s="112"/>
      <c r="S397" s="115"/>
    </row>
    <row r="398" spans="1:19" ht="10.5" customHeight="1">
      <c r="A398" s="118"/>
      <c r="B398" s="118"/>
      <c r="C398" s="118"/>
      <c r="D398" s="118"/>
      <c r="E398" s="118"/>
      <c r="F398" s="118"/>
      <c r="G398" s="116"/>
      <c r="H398" s="112"/>
      <c r="I398" s="115"/>
      <c r="J398" s="112"/>
      <c r="K398" s="115"/>
      <c r="L398" s="112"/>
      <c r="M398" s="115"/>
      <c r="N398" s="112"/>
      <c r="O398" s="115"/>
      <c r="P398" s="112"/>
      <c r="Q398" s="115"/>
      <c r="R398" s="112"/>
      <c r="S398" s="115"/>
    </row>
    <row r="399" spans="1:19" ht="10.5" customHeight="1">
      <c r="A399" s="119" t="s">
        <v>50</v>
      </c>
      <c r="B399" s="119"/>
      <c r="C399" s="119"/>
      <c r="D399" s="119"/>
      <c r="E399" s="119"/>
      <c r="F399" s="119"/>
      <c r="G399" s="116" t="s">
        <v>51</v>
      </c>
      <c r="H399" s="112"/>
      <c r="I399" s="115"/>
      <c r="J399" s="112"/>
      <c r="K399" s="115"/>
      <c r="L399" s="112"/>
      <c r="M399" s="115"/>
      <c r="N399" s="112"/>
      <c r="O399" s="115"/>
      <c r="P399" s="112"/>
      <c r="Q399" s="115"/>
      <c r="R399" s="112"/>
      <c r="S399" s="115"/>
    </row>
    <row r="400" spans="1:19" ht="10.5" customHeight="1">
      <c r="A400" s="117" t="str">
        <f>CONCATENATE('Ordine Entrata'!$C$36," ",'Ordine Entrata'!$D$36)</f>
        <v>   </v>
      </c>
      <c r="B400" s="117"/>
      <c r="C400" s="117"/>
      <c r="D400" s="117"/>
      <c r="E400" s="117"/>
      <c r="F400" s="117"/>
      <c r="G400" s="116"/>
      <c r="H400" s="112"/>
      <c r="I400" s="115"/>
      <c r="J400" s="112"/>
      <c r="K400" s="115"/>
      <c r="L400" s="112"/>
      <c r="M400" s="115"/>
      <c r="N400" s="112"/>
      <c r="O400" s="115"/>
      <c r="P400" s="112"/>
      <c r="Q400" s="115"/>
      <c r="R400" s="112"/>
      <c r="S400" s="115"/>
    </row>
    <row r="401" spans="1:19" ht="10.5" customHeight="1">
      <c r="A401" s="118"/>
      <c r="B401" s="118"/>
      <c r="C401" s="118"/>
      <c r="D401" s="118"/>
      <c r="E401" s="118"/>
      <c r="F401" s="118"/>
      <c r="G401" s="116"/>
      <c r="H401" s="112"/>
      <c r="I401" s="115"/>
      <c r="J401" s="112"/>
      <c r="K401" s="115"/>
      <c r="L401" s="112"/>
      <c r="M401" s="115"/>
      <c r="N401" s="112"/>
      <c r="O401" s="115"/>
      <c r="P401" s="112"/>
      <c r="Q401" s="115"/>
      <c r="R401" s="112"/>
      <c r="S401" s="115"/>
    </row>
    <row r="402" spans="1:19" ht="10.5" customHeight="1">
      <c r="A402" s="119"/>
      <c r="B402" s="119"/>
      <c r="C402" s="119"/>
      <c r="D402" s="119"/>
      <c r="E402" s="119"/>
      <c r="F402" s="119"/>
      <c r="G402" s="116" t="s">
        <v>47</v>
      </c>
      <c r="H402" s="115"/>
      <c r="I402" s="112"/>
      <c r="J402" s="115"/>
      <c r="K402" s="112"/>
      <c r="L402" s="115"/>
      <c r="M402" s="112"/>
      <c r="N402" s="115"/>
      <c r="O402" s="112"/>
      <c r="P402" s="115"/>
      <c r="Q402" s="112"/>
      <c r="R402" s="115"/>
      <c r="S402" s="112"/>
    </row>
    <row r="403" spans="1:19" ht="10.5" customHeight="1">
      <c r="A403" s="117"/>
      <c r="B403" s="117"/>
      <c r="C403" s="117"/>
      <c r="D403" s="117"/>
      <c r="E403" s="117"/>
      <c r="F403" s="117"/>
      <c r="G403" s="116"/>
      <c r="H403" s="115"/>
      <c r="I403" s="112"/>
      <c r="J403" s="115"/>
      <c r="K403" s="112"/>
      <c r="L403" s="115"/>
      <c r="M403" s="112"/>
      <c r="N403" s="115"/>
      <c r="O403" s="112"/>
      <c r="P403" s="115"/>
      <c r="Q403" s="112"/>
      <c r="R403" s="115"/>
      <c r="S403" s="112"/>
    </row>
    <row r="404" spans="1:19" ht="10.5" customHeight="1">
      <c r="A404" s="118"/>
      <c r="B404" s="118"/>
      <c r="C404" s="118"/>
      <c r="D404" s="118"/>
      <c r="E404" s="118"/>
      <c r="F404" s="118"/>
      <c r="G404" s="116"/>
      <c r="H404" s="115"/>
      <c r="I404" s="112"/>
      <c r="J404" s="115"/>
      <c r="K404" s="112"/>
      <c r="L404" s="115"/>
      <c r="M404" s="112"/>
      <c r="N404" s="115"/>
      <c r="O404" s="112"/>
      <c r="P404" s="115"/>
      <c r="Q404" s="112"/>
      <c r="R404" s="115"/>
      <c r="S404" s="112"/>
    </row>
    <row r="405" spans="1:19" ht="4.5" customHeight="1">
      <c r="A405" s="121"/>
      <c r="B405" s="121"/>
      <c r="C405" s="121"/>
      <c r="D405" s="121"/>
      <c r="E405" s="121"/>
      <c r="F405" s="121"/>
      <c r="G405" s="121"/>
      <c r="H405" s="121"/>
      <c r="I405" s="121"/>
      <c r="J405" s="121"/>
      <c r="K405" s="121"/>
      <c r="L405" s="121"/>
      <c r="M405" s="121"/>
      <c r="N405" s="121"/>
      <c r="O405" s="121"/>
      <c r="P405" s="121"/>
      <c r="Q405" s="121"/>
      <c r="R405" s="121"/>
      <c r="S405" s="121"/>
    </row>
    <row r="406" spans="1:19" ht="24.75" customHeight="1">
      <c r="A406" s="122" t="s">
        <v>43</v>
      </c>
      <c r="B406" s="122"/>
      <c r="C406" s="122"/>
      <c r="D406" s="112" t="str">
        <f>'Ordine Entrata'!$A$37</f>
        <v> </v>
      </c>
      <c r="E406" s="112"/>
      <c r="F406" s="112"/>
      <c r="G406" s="60"/>
      <c r="H406" s="116" t="s">
        <v>44</v>
      </c>
      <c r="I406" s="116"/>
      <c r="J406" s="116" t="s">
        <v>45</v>
      </c>
      <c r="K406" s="116"/>
      <c r="L406" s="116" t="s">
        <v>46</v>
      </c>
      <c r="M406" s="116"/>
      <c r="N406" s="116" t="s">
        <v>57</v>
      </c>
      <c r="O406" s="116"/>
      <c r="P406" s="116" t="s">
        <v>58</v>
      </c>
      <c r="Q406" s="116"/>
      <c r="R406" s="116" t="s">
        <v>47</v>
      </c>
      <c r="S406" s="116"/>
    </row>
    <row r="407" spans="1:19" ht="10.5" customHeight="1">
      <c r="A407" s="119" t="s">
        <v>48</v>
      </c>
      <c r="B407" s="119"/>
      <c r="C407" s="119"/>
      <c r="D407" s="119"/>
      <c r="E407" s="119"/>
      <c r="F407" s="119"/>
      <c r="G407" s="116" t="s">
        <v>49</v>
      </c>
      <c r="H407" s="112"/>
      <c r="I407" s="115"/>
      <c r="J407" s="112"/>
      <c r="K407" s="115"/>
      <c r="L407" s="112"/>
      <c r="M407" s="115"/>
      <c r="N407" s="112"/>
      <c r="O407" s="115"/>
      <c r="P407" s="112"/>
      <c r="Q407" s="115"/>
      <c r="R407" s="112"/>
      <c r="S407" s="115"/>
    </row>
    <row r="408" spans="1:19" ht="10.5" customHeight="1">
      <c r="A408" s="117" t="str">
        <f>'Ordine Entrata'!$B$37</f>
        <v> </v>
      </c>
      <c r="B408" s="117"/>
      <c r="C408" s="117"/>
      <c r="D408" s="117"/>
      <c r="E408" s="117"/>
      <c r="F408" s="117"/>
      <c r="G408" s="116"/>
      <c r="H408" s="112"/>
      <c r="I408" s="115"/>
      <c r="J408" s="112"/>
      <c r="K408" s="115"/>
      <c r="L408" s="112"/>
      <c r="M408" s="115"/>
      <c r="N408" s="112"/>
      <c r="O408" s="115"/>
      <c r="P408" s="112"/>
      <c r="Q408" s="115"/>
      <c r="R408" s="112"/>
      <c r="S408" s="115"/>
    </row>
    <row r="409" spans="1:19" ht="10.5" customHeight="1">
      <c r="A409" s="118"/>
      <c r="B409" s="118"/>
      <c r="C409" s="118"/>
      <c r="D409" s="118"/>
      <c r="E409" s="118"/>
      <c r="F409" s="118"/>
      <c r="G409" s="116"/>
      <c r="H409" s="112"/>
      <c r="I409" s="115"/>
      <c r="J409" s="112"/>
      <c r="K409" s="115"/>
      <c r="L409" s="112"/>
      <c r="M409" s="115"/>
      <c r="N409" s="112"/>
      <c r="O409" s="115"/>
      <c r="P409" s="112"/>
      <c r="Q409" s="115"/>
      <c r="R409" s="112"/>
      <c r="S409" s="115"/>
    </row>
    <row r="410" spans="1:19" ht="10.5" customHeight="1">
      <c r="A410" s="119" t="s">
        <v>50</v>
      </c>
      <c r="B410" s="119"/>
      <c r="C410" s="119"/>
      <c r="D410" s="119"/>
      <c r="E410" s="119"/>
      <c r="F410" s="119"/>
      <c r="G410" s="116" t="s">
        <v>51</v>
      </c>
      <c r="H410" s="112"/>
      <c r="I410" s="115"/>
      <c r="J410" s="112"/>
      <c r="K410" s="115"/>
      <c r="L410" s="112"/>
      <c r="M410" s="115"/>
      <c r="N410" s="112"/>
      <c r="O410" s="115"/>
      <c r="P410" s="112"/>
      <c r="Q410" s="115"/>
      <c r="R410" s="112"/>
      <c r="S410" s="115"/>
    </row>
    <row r="411" spans="1:19" ht="10.5" customHeight="1">
      <c r="A411" s="117" t="str">
        <f>CONCATENATE('Ordine Entrata'!$C$37," ",'Ordine Entrata'!$D$37)</f>
        <v>   </v>
      </c>
      <c r="B411" s="117"/>
      <c r="C411" s="117"/>
      <c r="D411" s="117"/>
      <c r="E411" s="117"/>
      <c r="F411" s="117"/>
      <c r="G411" s="116"/>
      <c r="H411" s="112"/>
      <c r="I411" s="115"/>
      <c r="J411" s="112"/>
      <c r="K411" s="115"/>
      <c r="L411" s="112"/>
      <c r="M411" s="115"/>
      <c r="N411" s="112"/>
      <c r="O411" s="115"/>
      <c r="P411" s="112"/>
      <c r="Q411" s="115"/>
      <c r="R411" s="112"/>
      <c r="S411" s="115"/>
    </row>
    <row r="412" spans="1:19" ht="10.5" customHeight="1">
      <c r="A412" s="118"/>
      <c r="B412" s="118"/>
      <c r="C412" s="118"/>
      <c r="D412" s="118"/>
      <c r="E412" s="118"/>
      <c r="F412" s="118"/>
      <c r="G412" s="116"/>
      <c r="H412" s="112"/>
      <c r="I412" s="115"/>
      <c r="J412" s="112"/>
      <c r="K412" s="115"/>
      <c r="L412" s="112"/>
      <c r="M412" s="115"/>
      <c r="N412" s="112"/>
      <c r="O412" s="115"/>
      <c r="P412" s="112"/>
      <c r="Q412" s="115"/>
      <c r="R412" s="112"/>
      <c r="S412" s="115"/>
    </row>
    <row r="413" spans="1:19" ht="10.5" customHeight="1">
      <c r="A413" s="119"/>
      <c r="B413" s="119"/>
      <c r="C413" s="119"/>
      <c r="D413" s="119"/>
      <c r="E413" s="119"/>
      <c r="F413" s="119"/>
      <c r="G413" s="116" t="s">
        <v>47</v>
      </c>
      <c r="H413" s="115"/>
      <c r="I413" s="112"/>
      <c r="J413" s="115"/>
      <c r="K413" s="112"/>
      <c r="L413" s="115"/>
      <c r="M413" s="112"/>
      <c r="N413" s="115"/>
      <c r="O413" s="112"/>
      <c r="P413" s="115"/>
      <c r="Q413" s="112"/>
      <c r="R413" s="115"/>
      <c r="S413" s="112"/>
    </row>
    <row r="414" spans="1:19" ht="10.5" customHeight="1">
      <c r="A414" s="117"/>
      <c r="B414" s="117"/>
      <c r="C414" s="117"/>
      <c r="D414" s="117"/>
      <c r="E414" s="117"/>
      <c r="F414" s="117"/>
      <c r="G414" s="116"/>
      <c r="H414" s="115"/>
      <c r="I414" s="112"/>
      <c r="J414" s="115"/>
      <c r="K414" s="112"/>
      <c r="L414" s="115"/>
      <c r="M414" s="112"/>
      <c r="N414" s="115"/>
      <c r="O414" s="112"/>
      <c r="P414" s="115"/>
      <c r="Q414" s="112"/>
      <c r="R414" s="115"/>
      <c r="S414" s="112"/>
    </row>
    <row r="415" spans="1:19" ht="10.5" customHeight="1">
      <c r="A415" s="118"/>
      <c r="B415" s="118"/>
      <c r="C415" s="118"/>
      <c r="D415" s="118"/>
      <c r="E415" s="118"/>
      <c r="F415" s="118"/>
      <c r="G415" s="116"/>
      <c r="H415" s="115"/>
      <c r="I415" s="112"/>
      <c r="J415" s="115"/>
      <c r="K415" s="112"/>
      <c r="L415" s="115"/>
      <c r="M415" s="112"/>
      <c r="N415" s="115"/>
      <c r="O415" s="112"/>
      <c r="P415" s="115"/>
      <c r="Q415" s="112"/>
      <c r="R415" s="115"/>
      <c r="S415" s="112"/>
    </row>
    <row r="416" spans="1:19" ht="4.5" customHeight="1">
      <c r="A416" s="121"/>
      <c r="B416" s="121"/>
      <c r="C416" s="121"/>
      <c r="D416" s="121"/>
      <c r="E416" s="121"/>
      <c r="F416" s="121"/>
      <c r="G416" s="121"/>
      <c r="H416" s="121"/>
      <c r="I416" s="121"/>
      <c r="J416" s="121"/>
      <c r="K416" s="121"/>
      <c r="L416" s="121"/>
      <c r="M416" s="121"/>
      <c r="N416" s="121"/>
      <c r="O416" s="121"/>
      <c r="P416" s="121"/>
      <c r="Q416" s="121"/>
      <c r="R416" s="121"/>
      <c r="S416" s="121"/>
    </row>
    <row r="417" spans="1:19" ht="24.75" customHeight="1">
      <c r="A417" s="122" t="s">
        <v>43</v>
      </c>
      <c r="B417" s="122"/>
      <c r="C417" s="122"/>
      <c r="D417" s="112" t="str">
        <f>'Ordine Entrata'!$A$38</f>
        <v> </v>
      </c>
      <c r="E417" s="112"/>
      <c r="F417" s="112"/>
      <c r="G417" s="60"/>
      <c r="H417" s="116" t="s">
        <v>44</v>
      </c>
      <c r="I417" s="116"/>
      <c r="J417" s="116" t="s">
        <v>45</v>
      </c>
      <c r="K417" s="116"/>
      <c r="L417" s="116" t="s">
        <v>46</v>
      </c>
      <c r="M417" s="116"/>
      <c r="N417" s="116" t="s">
        <v>57</v>
      </c>
      <c r="O417" s="116"/>
      <c r="P417" s="116" t="s">
        <v>58</v>
      </c>
      <c r="Q417" s="116"/>
      <c r="R417" s="116" t="s">
        <v>47</v>
      </c>
      <c r="S417" s="116"/>
    </row>
    <row r="418" spans="1:19" ht="10.5" customHeight="1">
      <c r="A418" s="119" t="s">
        <v>48</v>
      </c>
      <c r="B418" s="119"/>
      <c r="C418" s="119"/>
      <c r="D418" s="119"/>
      <c r="E418" s="119"/>
      <c r="F418" s="119"/>
      <c r="G418" s="116" t="s">
        <v>49</v>
      </c>
      <c r="H418" s="112"/>
      <c r="I418" s="115"/>
      <c r="J418" s="112"/>
      <c r="K418" s="115"/>
      <c r="L418" s="112"/>
      <c r="M418" s="115"/>
      <c r="N418" s="112"/>
      <c r="O418" s="115"/>
      <c r="P418" s="112"/>
      <c r="Q418" s="115"/>
      <c r="R418" s="112"/>
      <c r="S418" s="115"/>
    </row>
    <row r="419" spans="1:19" ht="10.5" customHeight="1">
      <c r="A419" s="117" t="str">
        <f>'Ordine Entrata'!$B$38</f>
        <v> </v>
      </c>
      <c r="B419" s="117"/>
      <c r="C419" s="117"/>
      <c r="D419" s="117"/>
      <c r="E419" s="117"/>
      <c r="F419" s="117"/>
      <c r="G419" s="116"/>
      <c r="H419" s="112"/>
      <c r="I419" s="115"/>
      <c r="J419" s="112"/>
      <c r="K419" s="115"/>
      <c r="L419" s="112"/>
      <c r="M419" s="115"/>
      <c r="N419" s="112"/>
      <c r="O419" s="115"/>
      <c r="P419" s="112"/>
      <c r="Q419" s="115"/>
      <c r="R419" s="112"/>
      <c r="S419" s="115"/>
    </row>
    <row r="420" spans="1:19" ht="10.5" customHeight="1">
      <c r="A420" s="118"/>
      <c r="B420" s="118"/>
      <c r="C420" s="118"/>
      <c r="D420" s="118"/>
      <c r="E420" s="118"/>
      <c r="F420" s="118"/>
      <c r="G420" s="116"/>
      <c r="H420" s="112"/>
      <c r="I420" s="115"/>
      <c r="J420" s="112"/>
      <c r="K420" s="115"/>
      <c r="L420" s="112"/>
      <c r="M420" s="115"/>
      <c r="N420" s="112"/>
      <c r="O420" s="115"/>
      <c r="P420" s="112"/>
      <c r="Q420" s="115"/>
      <c r="R420" s="112"/>
      <c r="S420" s="115"/>
    </row>
    <row r="421" spans="1:19" ht="10.5" customHeight="1">
      <c r="A421" s="119" t="s">
        <v>50</v>
      </c>
      <c r="B421" s="119"/>
      <c r="C421" s="119"/>
      <c r="D421" s="119"/>
      <c r="E421" s="119"/>
      <c r="F421" s="119"/>
      <c r="G421" s="116" t="s">
        <v>51</v>
      </c>
      <c r="H421" s="112"/>
      <c r="I421" s="115"/>
      <c r="J421" s="112"/>
      <c r="K421" s="115"/>
      <c r="L421" s="112"/>
      <c r="M421" s="115"/>
      <c r="N421" s="112"/>
      <c r="O421" s="115"/>
      <c r="P421" s="112"/>
      <c r="Q421" s="115"/>
      <c r="R421" s="112"/>
      <c r="S421" s="115"/>
    </row>
    <row r="422" spans="1:19" ht="10.5" customHeight="1">
      <c r="A422" s="117" t="str">
        <f>CONCATENATE('Ordine Entrata'!$C$38," ",'Ordine Entrata'!$D$38)</f>
        <v>   </v>
      </c>
      <c r="B422" s="117"/>
      <c r="C422" s="117"/>
      <c r="D422" s="117"/>
      <c r="E422" s="117"/>
      <c r="F422" s="117"/>
      <c r="G422" s="116"/>
      <c r="H422" s="112"/>
      <c r="I422" s="115"/>
      <c r="J422" s="112"/>
      <c r="K422" s="115"/>
      <c r="L422" s="112"/>
      <c r="M422" s="115"/>
      <c r="N422" s="112"/>
      <c r="O422" s="115"/>
      <c r="P422" s="112"/>
      <c r="Q422" s="115"/>
      <c r="R422" s="112"/>
      <c r="S422" s="115"/>
    </row>
    <row r="423" spans="1:19" ht="10.5" customHeight="1">
      <c r="A423" s="118"/>
      <c r="B423" s="118"/>
      <c r="C423" s="118"/>
      <c r="D423" s="118"/>
      <c r="E423" s="118"/>
      <c r="F423" s="118"/>
      <c r="G423" s="116"/>
      <c r="H423" s="112"/>
      <c r="I423" s="115"/>
      <c r="J423" s="112"/>
      <c r="K423" s="115"/>
      <c r="L423" s="112"/>
      <c r="M423" s="115"/>
      <c r="N423" s="112"/>
      <c r="O423" s="115"/>
      <c r="P423" s="112"/>
      <c r="Q423" s="115"/>
      <c r="R423" s="112"/>
      <c r="S423" s="115"/>
    </row>
    <row r="424" spans="1:19" ht="10.5" customHeight="1">
      <c r="A424" s="119"/>
      <c r="B424" s="119"/>
      <c r="C424" s="119"/>
      <c r="D424" s="119"/>
      <c r="E424" s="119"/>
      <c r="F424" s="119"/>
      <c r="G424" s="116" t="s">
        <v>47</v>
      </c>
      <c r="H424" s="115"/>
      <c r="I424" s="112"/>
      <c r="J424" s="115"/>
      <c r="K424" s="112"/>
      <c r="L424" s="115"/>
      <c r="M424" s="112"/>
      <c r="N424" s="115"/>
      <c r="O424" s="112"/>
      <c r="P424" s="115"/>
      <c r="Q424" s="112"/>
      <c r="R424" s="115"/>
      <c r="S424" s="112"/>
    </row>
    <row r="425" spans="1:19" ht="10.5" customHeight="1">
      <c r="A425" s="117"/>
      <c r="B425" s="117"/>
      <c r="C425" s="117"/>
      <c r="D425" s="117"/>
      <c r="E425" s="117"/>
      <c r="F425" s="117"/>
      <c r="G425" s="116"/>
      <c r="H425" s="115"/>
      <c r="I425" s="112"/>
      <c r="J425" s="115"/>
      <c r="K425" s="112"/>
      <c r="L425" s="115"/>
      <c r="M425" s="112"/>
      <c r="N425" s="115"/>
      <c r="O425" s="112"/>
      <c r="P425" s="115"/>
      <c r="Q425" s="112"/>
      <c r="R425" s="115"/>
      <c r="S425" s="112"/>
    </row>
    <row r="426" spans="1:19" ht="10.5" customHeight="1">
      <c r="A426" s="118"/>
      <c r="B426" s="118"/>
      <c r="C426" s="118"/>
      <c r="D426" s="118"/>
      <c r="E426" s="118"/>
      <c r="F426" s="118"/>
      <c r="G426" s="116"/>
      <c r="H426" s="115"/>
      <c r="I426" s="112"/>
      <c r="J426" s="115"/>
      <c r="K426" s="112"/>
      <c r="L426" s="115"/>
      <c r="M426" s="112"/>
      <c r="N426" s="115"/>
      <c r="O426" s="112"/>
      <c r="P426" s="115"/>
      <c r="Q426" s="112"/>
      <c r="R426" s="115"/>
      <c r="S426" s="112"/>
    </row>
    <row r="427" ht="19.5" customHeight="1"/>
    <row r="428" spans="1:19" ht="12.75">
      <c r="A428" s="120" t="s">
        <v>39</v>
      </c>
      <c r="B428" s="120"/>
      <c r="C428" s="120"/>
      <c r="D428" s="120"/>
      <c r="E428" s="123" t="str">
        <f>$E$1</f>
        <v>CAMPIONATO ITALIANO FISR 2017</v>
      </c>
      <c r="F428" s="123"/>
      <c r="G428" s="123"/>
      <c r="H428" s="123"/>
      <c r="I428" s="123"/>
      <c r="J428" s="123"/>
      <c r="K428" s="123"/>
      <c r="L428" s="123"/>
      <c r="M428" s="123"/>
      <c r="N428" s="123"/>
      <c r="O428" s="123"/>
      <c r="P428" s="123"/>
      <c r="Q428" s="123"/>
      <c r="R428" s="123"/>
      <c r="S428" s="123"/>
    </row>
    <row r="429" spans="1:19" ht="12.75">
      <c r="A429" s="121"/>
      <c r="B429" s="121"/>
      <c r="C429" s="121"/>
      <c r="D429" s="121"/>
      <c r="E429" s="121"/>
      <c r="F429" s="121"/>
      <c r="G429" s="121"/>
      <c r="H429" s="121"/>
      <c r="I429" s="121"/>
      <c r="J429" s="121"/>
      <c r="K429" s="121"/>
      <c r="L429" s="121"/>
      <c r="M429" s="121"/>
      <c r="N429" s="121"/>
      <c r="O429" s="121"/>
      <c r="P429" s="121"/>
      <c r="Q429" s="121"/>
      <c r="R429" s="121"/>
      <c r="S429" s="121"/>
    </row>
    <row r="430" spans="1:19" ht="12.75">
      <c r="A430" s="120" t="s">
        <v>40</v>
      </c>
      <c r="B430" s="120"/>
      <c r="C430" s="111">
        <f>$C$3</f>
        <v>0</v>
      </c>
      <c r="D430" s="111"/>
      <c r="E430" s="111"/>
      <c r="F430" s="111"/>
      <c r="G430" s="111"/>
      <c r="H430" s="111"/>
      <c r="I430" s="111"/>
      <c r="J430" s="111"/>
      <c r="K430" s="111"/>
      <c r="L430" s="111"/>
      <c r="M430" s="111"/>
      <c r="N430" s="111"/>
      <c r="O430" s="59" t="s">
        <v>41</v>
      </c>
      <c r="P430" s="110">
        <f>$P$3</f>
        <v>42893</v>
      </c>
      <c r="Q430" s="110"/>
      <c r="R430" s="110"/>
      <c r="S430" s="110"/>
    </row>
    <row r="431" spans="1:19" ht="12.75">
      <c r="A431" s="121"/>
      <c r="B431" s="121"/>
      <c r="C431" s="121"/>
      <c r="D431" s="121"/>
      <c r="E431" s="121"/>
      <c r="F431" s="121"/>
      <c r="G431" s="121"/>
      <c r="H431" s="121"/>
      <c r="I431" s="121"/>
      <c r="J431" s="121"/>
      <c r="K431" s="121"/>
      <c r="L431" s="121"/>
      <c r="M431" s="121"/>
      <c r="N431" s="121"/>
      <c r="O431" s="121"/>
      <c r="P431" s="121"/>
      <c r="Q431" s="121"/>
      <c r="R431" s="121"/>
      <c r="S431" s="121"/>
    </row>
    <row r="432" spans="1:19" ht="12.75">
      <c r="A432" s="120" t="s">
        <v>42</v>
      </c>
      <c r="B432" s="120"/>
      <c r="C432" s="111">
        <f>$C$5</f>
        <v>0</v>
      </c>
      <c r="D432" s="111"/>
      <c r="E432" s="111"/>
      <c r="F432" s="111"/>
      <c r="G432" s="111"/>
      <c r="H432" s="111"/>
      <c r="I432" s="111"/>
      <c r="J432" s="111"/>
      <c r="K432" s="111"/>
      <c r="L432" s="111"/>
      <c r="M432" s="111"/>
      <c r="N432" s="111"/>
      <c r="O432" s="111"/>
      <c r="P432" s="111"/>
      <c r="Q432" s="111"/>
      <c r="S432" s="98"/>
    </row>
    <row r="433" spans="1:19" ht="7.5" customHeight="1">
      <c r="A433" s="121"/>
      <c r="B433" s="121"/>
      <c r="C433" s="121"/>
      <c r="D433" s="121"/>
      <c r="E433" s="121"/>
      <c r="F433" s="121"/>
      <c r="G433" s="121"/>
      <c r="H433" s="121"/>
      <c r="I433" s="121"/>
      <c r="J433" s="121"/>
      <c r="K433" s="121"/>
      <c r="L433" s="121"/>
      <c r="M433" s="121"/>
      <c r="N433" s="121"/>
      <c r="O433" s="121"/>
      <c r="P433" s="121"/>
      <c r="Q433" s="121"/>
      <c r="R433" s="121"/>
      <c r="S433" s="121"/>
    </row>
    <row r="434" spans="1:19" ht="24.75" customHeight="1">
      <c r="A434" s="122" t="s">
        <v>43</v>
      </c>
      <c r="B434" s="122"/>
      <c r="C434" s="122"/>
      <c r="D434" s="112" t="str">
        <f>'Ordine Entrata'!$A$39</f>
        <v> </v>
      </c>
      <c r="E434" s="112"/>
      <c r="F434" s="112"/>
      <c r="G434" s="60"/>
      <c r="H434" s="116" t="s">
        <v>44</v>
      </c>
      <c r="I434" s="116"/>
      <c r="J434" s="116" t="s">
        <v>45</v>
      </c>
      <c r="K434" s="116"/>
      <c r="L434" s="116" t="s">
        <v>46</v>
      </c>
      <c r="M434" s="116"/>
      <c r="N434" s="116" t="s">
        <v>57</v>
      </c>
      <c r="O434" s="116"/>
      <c r="P434" s="116" t="s">
        <v>58</v>
      </c>
      <c r="Q434" s="116"/>
      <c r="R434" s="116" t="s">
        <v>47</v>
      </c>
      <c r="S434" s="116"/>
    </row>
    <row r="435" spans="1:19" ht="10.5" customHeight="1">
      <c r="A435" s="119" t="s">
        <v>48</v>
      </c>
      <c r="B435" s="119"/>
      <c r="C435" s="119"/>
      <c r="D435" s="119"/>
      <c r="E435" s="119"/>
      <c r="F435" s="119"/>
      <c r="G435" s="116" t="s">
        <v>49</v>
      </c>
      <c r="H435" s="112"/>
      <c r="I435" s="115"/>
      <c r="J435" s="112"/>
      <c r="K435" s="115"/>
      <c r="L435" s="112"/>
      <c r="M435" s="115"/>
      <c r="N435" s="112"/>
      <c r="O435" s="115"/>
      <c r="P435" s="112"/>
      <c r="Q435" s="115"/>
      <c r="R435" s="112"/>
      <c r="S435" s="115"/>
    </row>
    <row r="436" spans="1:19" ht="10.5" customHeight="1">
      <c r="A436" s="117" t="str">
        <f>'Ordine Entrata'!$B$39</f>
        <v> </v>
      </c>
      <c r="B436" s="117"/>
      <c r="C436" s="117"/>
      <c r="D436" s="117"/>
      <c r="E436" s="117"/>
      <c r="F436" s="117"/>
      <c r="G436" s="116"/>
      <c r="H436" s="112"/>
      <c r="I436" s="115"/>
      <c r="J436" s="112"/>
      <c r="K436" s="115"/>
      <c r="L436" s="112"/>
      <c r="M436" s="115"/>
      <c r="N436" s="112"/>
      <c r="O436" s="115"/>
      <c r="P436" s="112"/>
      <c r="Q436" s="115"/>
      <c r="R436" s="112"/>
      <c r="S436" s="115"/>
    </row>
    <row r="437" spans="1:19" ht="10.5" customHeight="1">
      <c r="A437" s="118"/>
      <c r="B437" s="118"/>
      <c r="C437" s="118"/>
      <c r="D437" s="118"/>
      <c r="E437" s="118"/>
      <c r="F437" s="118"/>
      <c r="G437" s="116"/>
      <c r="H437" s="112"/>
      <c r="I437" s="115"/>
      <c r="J437" s="112"/>
      <c r="K437" s="115"/>
      <c r="L437" s="112"/>
      <c r="M437" s="115"/>
      <c r="N437" s="112"/>
      <c r="O437" s="115"/>
      <c r="P437" s="112"/>
      <c r="Q437" s="115"/>
      <c r="R437" s="112"/>
      <c r="S437" s="115"/>
    </row>
    <row r="438" spans="1:19" ht="10.5" customHeight="1">
      <c r="A438" s="119" t="s">
        <v>50</v>
      </c>
      <c r="B438" s="119"/>
      <c r="C438" s="119"/>
      <c r="D438" s="119"/>
      <c r="E438" s="119"/>
      <c r="F438" s="119"/>
      <c r="G438" s="116" t="s">
        <v>51</v>
      </c>
      <c r="H438" s="112"/>
      <c r="I438" s="115"/>
      <c r="J438" s="112"/>
      <c r="K438" s="115"/>
      <c r="L438" s="112"/>
      <c r="M438" s="115"/>
      <c r="N438" s="112"/>
      <c r="O438" s="115"/>
      <c r="P438" s="112"/>
      <c r="Q438" s="115"/>
      <c r="R438" s="112"/>
      <c r="S438" s="115"/>
    </row>
    <row r="439" spans="1:19" ht="10.5" customHeight="1">
      <c r="A439" s="117" t="str">
        <f>CONCATENATE('Ordine Entrata'!$C$39," ",'Ordine Entrata'!$D$39)</f>
        <v>   </v>
      </c>
      <c r="B439" s="117"/>
      <c r="C439" s="117"/>
      <c r="D439" s="117"/>
      <c r="E439" s="117"/>
      <c r="F439" s="117"/>
      <c r="G439" s="116"/>
      <c r="H439" s="112"/>
      <c r="I439" s="115"/>
      <c r="J439" s="112"/>
      <c r="K439" s="115"/>
      <c r="L439" s="112"/>
      <c r="M439" s="115"/>
      <c r="N439" s="112"/>
      <c r="O439" s="115"/>
      <c r="P439" s="112"/>
      <c r="Q439" s="115"/>
      <c r="R439" s="112"/>
      <c r="S439" s="115"/>
    </row>
    <row r="440" spans="1:19" ht="10.5" customHeight="1">
      <c r="A440" s="118"/>
      <c r="B440" s="118"/>
      <c r="C440" s="118"/>
      <c r="D440" s="118"/>
      <c r="E440" s="118"/>
      <c r="F440" s="118"/>
      <c r="G440" s="116"/>
      <c r="H440" s="112"/>
      <c r="I440" s="115"/>
      <c r="J440" s="112"/>
      <c r="K440" s="115"/>
      <c r="L440" s="112"/>
      <c r="M440" s="115"/>
      <c r="N440" s="112"/>
      <c r="O440" s="115"/>
      <c r="P440" s="112"/>
      <c r="Q440" s="115"/>
      <c r="R440" s="112"/>
      <c r="S440" s="115"/>
    </row>
    <row r="441" spans="1:19" ht="10.5" customHeight="1">
      <c r="A441" s="119"/>
      <c r="B441" s="119"/>
      <c r="C441" s="119"/>
      <c r="D441" s="119"/>
      <c r="E441" s="119"/>
      <c r="F441" s="119"/>
      <c r="G441" s="116" t="s">
        <v>47</v>
      </c>
      <c r="H441" s="115"/>
      <c r="I441" s="112"/>
      <c r="J441" s="115"/>
      <c r="K441" s="112"/>
      <c r="L441" s="115"/>
      <c r="M441" s="112"/>
      <c r="N441" s="115"/>
      <c r="O441" s="112"/>
      <c r="P441" s="115"/>
      <c r="Q441" s="112"/>
      <c r="R441" s="115"/>
      <c r="S441" s="112"/>
    </row>
    <row r="442" spans="1:19" ht="10.5" customHeight="1">
      <c r="A442" s="117"/>
      <c r="B442" s="117"/>
      <c r="C442" s="117"/>
      <c r="D442" s="117"/>
      <c r="E442" s="117"/>
      <c r="F442" s="117"/>
      <c r="G442" s="116"/>
      <c r="H442" s="115"/>
      <c r="I442" s="112"/>
      <c r="J442" s="115"/>
      <c r="K442" s="112"/>
      <c r="L442" s="115"/>
      <c r="M442" s="112"/>
      <c r="N442" s="115"/>
      <c r="O442" s="112"/>
      <c r="P442" s="115"/>
      <c r="Q442" s="112"/>
      <c r="R442" s="115"/>
      <c r="S442" s="112"/>
    </row>
    <row r="443" spans="1:19" ht="10.5" customHeight="1">
      <c r="A443" s="118"/>
      <c r="B443" s="118"/>
      <c r="C443" s="118"/>
      <c r="D443" s="118"/>
      <c r="E443" s="118"/>
      <c r="F443" s="118"/>
      <c r="G443" s="116"/>
      <c r="H443" s="115"/>
      <c r="I443" s="112"/>
      <c r="J443" s="115"/>
      <c r="K443" s="112"/>
      <c r="L443" s="115"/>
      <c r="M443" s="112"/>
      <c r="N443" s="115"/>
      <c r="O443" s="112"/>
      <c r="P443" s="115"/>
      <c r="Q443" s="112"/>
      <c r="R443" s="115"/>
      <c r="S443" s="112"/>
    </row>
    <row r="444" spans="1:19" ht="4.5" customHeight="1">
      <c r="A444" s="121"/>
      <c r="B444" s="121"/>
      <c r="C444" s="121"/>
      <c r="D444" s="121"/>
      <c r="E444" s="121"/>
      <c r="F444" s="121"/>
      <c r="G444" s="121"/>
      <c r="H444" s="121"/>
      <c r="I444" s="121"/>
      <c r="J444" s="121"/>
      <c r="K444" s="121"/>
      <c r="L444" s="121"/>
      <c r="M444" s="121"/>
      <c r="N444" s="121"/>
      <c r="O444" s="121"/>
      <c r="P444" s="121"/>
      <c r="Q444" s="121"/>
      <c r="R444" s="121"/>
      <c r="S444" s="121"/>
    </row>
    <row r="445" spans="1:19" ht="24.75" customHeight="1">
      <c r="A445" s="122" t="s">
        <v>43</v>
      </c>
      <c r="B445" s="122"/>
      <c r="C445" s="122"/>
      <c r="D445" s="112" t="str">
        <f>'Ordine Entrata'!$A$40</f>
        <v> </v>
      </c>
      <c r="E445" s="112"/>
      <c r="F445" s="112"/>
      <c r="G445" s="60"/>
      <c r="H445" s="116" t="s">
        <v>44</v>
      </c>
      <c r="I445" s="116"/>
      <c r="J445" s="116" t="s">
        <v>45</v>
      </c>
      <c r="K445" s="116"/>
      <c r="L445" s="116" t="s">
        <v>46</v>
      </c>
      <c r="M445" s="116"/>
      <c r="N445" s="116" t="s">
        <v>57</v>
      </c>
      <c r="O445" s="116"/>
      <c r="P445" s="116" t="s">
        <v>58</v>
      </c>
      <c r="Q445" s="116"/>
      <c r="R445" s="116" t="s">
        <v>47</v>
      </c>
      <c r="S445" s="116"/>
    </row>
    <row r="446" spans="1:19" ht="10.5" customHeight="1">
      <c r="A446" s="119" t="s">
        <v>48</v>
      </c>
      <c r="B446" s="119"/>
      <c r="C446" s="119"/>
      <c r="D446" s="119"/>
      <c r="E446" s="119"/>
      <c r="F446" s="119"/>
      <c r="G446" s="116" t="s">
        <v>49</v>
      </c>
      <c r="H446" s="112"/>
      <c r="I446" s="115"/>
      <c r="J446" s="112"/>
      <c r="K446" s="115"/>
      <c r="L446" s="112"/>
      <c r="M446" s="115"/>
      <c r="N446" s="112"/>
      <c r="O446" s="115"/>
      <c r="P446" s="112"/>
      <c r="Q446" s="115"/>
      <c r="R446" s="112"/>
      <c r="S446" s="115"/>
    </row>
    <row r="447" spans="1:19" ht="10.5" customHeight="1">
      <c r="A447" s="117" t="str">
        <f>'Ordine Entrata'!$B$40</f>
        <v> </v>
      </c>
      <c r="B447" s="117"/>
      <c r="C447" s="117"/>
      <c r="D447" s="117"/>
      <c r="E447" s="117"/>
      <c r="F447" s="117"/>
      <c r="G447" s="116"/>
      <c r="H447" s="112"/>
      <c r="I447" s="115"/>
      <c r="J447" s="112"/>
      <c r="K447" s="115"/>
      <c r="L447" s="112"/>
      <c r="M447" s="115"/>
      <c r="N447" s="112"/>
      <c r="O447" s="115"/>
      <c r="P447" s="112"/>
      <c r="Q447" s="115"/>
      <c r="R447" s="112"/>
      <c r="S447" s="115"/>
    </row>
    <row r="448" spans="1:19" ht="10.5" customHeight="1">
      <c r="A448" s="118"/>
      <c r="B448" s="118"/>
      <c r="C448" s="118"/>
      <c r="D448" s="118"/>
      <c r="E448" s="118"/>
      <c r="F448" s="118"/>
      <c r="G448" s="116"/>
      <c r="H448" s="112"/>
      <c r="I448" s="115"/>
      <c r="J448" s="112"/>
      <c r="K448" s="115"/>
      <c r="L448" s="112"/>
      <c r="M448" s="115"/>
      <c r="N448" s="112"/>
      <c r="O448" s="115"/>
      <c r="P448" s="112"/>
      <c r="Q448" s="115"/>
      <c r="R448" s="112"/>
      <c r="S448" s="115"/>
    </row>
    <row r="449" spans="1:19" ht="10.5" customHeight="1">
      <c r="A449" s="119" t="s">
        <v>50</v>
      </c>
      <c r="B449" s="119"/>
      <c r="C449" s="119"/>
      <c r="D449" s="119"/>
      <c r="E449" s="119"/>
      <c r="F449" s="119"/>
      <c r="G449" s="116" t="s">
        <v>51</v>
      </c>
      <c r="H449" s="112"/>
      <c r="I449" s="115"/>
      <c r="J449" s="112"/>
      <c r="K449" s="115"/>
      <c r="L449" s="112"/>
      <c r="M449" s="115"/>
      <c r="N449" s="112"/>
      <c r="O449" s="115"/>
      <c r="P449" s="112"/>
      <c r="Q449" s="115"/>
      <c r="R449" s="112"/>
      <c r="S449" s="115"/>
    </row>
    <row r="450" spans="1:19" ht="10.5" customHeight="1">
      <c r="A450" s="117" t="str">
        <f>CONCATENATE('Ordine Entrata'!$C$40," ",'Ordine Entrata'!$D$40)</f>
        <v>   </v>
      </c>
      <c r="B450" s="117"/>
      <c r="C450" s="117"/>
      <c r="D450" s="117"/>
      <c r="E450" s="117"/>
      <c r="F450" s="117"/>
      <c r="G450" s="116"/>
      <c r="H450" s="112"/>
      <c r="I450" s="115"/>
      <c r="J450" s="112"/>
      <c r="K450" s="115"/>
      <c r="L450" s="112"/>
      <c r="M450" s="115"/>
      <c r="N450" s="112"/>
      <c r="O450" s="115"/>
      <c r="P450" s="112"/>
      <c r="Q450" s="115"/>
      <c r="R450" s="112"/>
      <c r="S450" s="115"/>
    </row>
    <row r="451" spans="1:19" ht="10.5" customHeight="1">
      <c r="A451" s="118"/>
      <c r="B451" s="118"/>
      <c r="C451" s="118"/>
      <c r="D451" s="118"/>
      <c r="E451" s="118"/>
      <c r="F451" s="118"/>
      <c r="G451" s="116"/>
      <c r="H451" s="112"/>
      <c r="I451" s="115"/>
      <c r="J451" s="112"/>
      <c r="K451" s="115"/>
      <c r="L451" s="112"/>
      <c r="M451" s="115"/>
      <c r="N451" s="112"/>
      <c r="O451" s="115"/>
      <c r="P451" s="112"/>
      <c r="Q451" s="115"/>
      <c r="R451" s="112"/>
      <c r="S451" s="115"/>
    </row>
    <row r="452" spans="1:19" ht="10.5" customHeight="1">
      <c r="A452" s="119"/>
      <c r="B452" s="119"/>
      <c r="C452" s="119"/>
      <c r="D452" s="119"/>
      <c r="E452" s="119"/>
      <c r="F452" s="119"/>
      <c r="G452" s="116" t="s">
        <v>47</v>
      </c>
      <c r="H452" s="115"/>
      <c r="I452" s="112"/>
      <c r="J452" s="115"/>
      <c r="K452" s="112"/>
      <c r="L452" s="115"/>
      <c r="M452" s="112"/>
      <c r="N452" s="115"/>
      <c r="O452" s="112"/>
      <c r="P452" s="115"/>
      <c r="Q452" s="112"/>
      <c r="R452" s="115"/>
      <c r="S452" s="112"/>
    </row>
    <row r="453" spans="1:19" ht="10.5" customHeight="1">
      <c r="A453" s="117"/>
      <c r="B453" s="117"/>
      <c r="C453" s="117"/>
      <c r="D453" s="117"/>
      <c r="E453" s="117"/>
      <c r="F453" s="117"/>
      <c r="G453" s="116"/>
      <c r="H453" s="115"/>
      <c r="I453" s="112"/>
      <c r="J453" s="115"/>
      <c r="K453" s="112"/>
      <c r="L453" s="115"/>
      <c r="M453" s="112"/>
      <c r="N453" s="115"/>
      <c r="O453" s="112"/>
      <c r="P453" s="115"/>
      <c r="Q453" s="112"/>
      <c r="R453" s="115"/>
      <c r="S453" s="112"/>
    </row>
    <row r="454" spans="1:19" ht="10.5" customHeight="1">
      <c r="A454" s="118"/>
      <c r="B454" s="118"/>
      <c r="C454" s="118"/>
      <c r="D454" s="118"/>
      <c r="E454" s="118"/>
      <c r="F454" s="118"/>
      <c r="G454" s="116"/>
      <c r="H454" s="115"/>
      <c r="I454" s="112"/>
      <c r="J454" s="115"/>
      <c r="K454" s="112"/>
      <c r="L454" s="115"/>
      <c r="M454" s="112"/>
      <c r="N454" s="115"/>
      <c r="O454" s="112"/>
      <c r="P454" s="115"/>
      <c r="Q454" s="112"/>
      <c r="R454" s="115"/>
      <c r="S454" s="112"/>
    </row>
    <row r="455" spans="1:19" ht="4.5" customHeight="1">
      <c r="A455" s="121"/>
      <c r="B455" s="121"/>
      <c r="C455" s="121"/>
      <c r="D455" s="121"/>
      <c r="E455" s="121"/>
      <c r="F455" s="121"/>
      <c r="G455" s="121"/>
      <c r="H455" s="121"/>
      <c r="I455" s="121"/>
      <c r="J455" s="121"/>
      <c r="K455" s="121"/>
      <c r="L455" s="121"/>
      <c r="M455" s="121"/>
      <c r="N455" s="121"/>
      <c r="O455" s="121"/>
      <c r="P455" s="121"/>
      <c r="Q455" s="121"/>
      <c r="R455" s="121"/>
      <c r="S455" s="121"/>
    </row>
    <row r="456" spans="1:19" ht="24.75" customHeight="1">
      <c r="A456" s="122" t="s">
        <v>43</v>
      </c>
      <c r="B456" s="122"/>
      <c r="C456" s="122"/>
      <c r="D456" s="112" t="str">
        <f>'Ordine Entrata'!$A$41</f>
        <v> </v>
      </c>
      <c r="E456" s="112"/>
      <c r="F456" s="112"/>
      <c r="G456" s="60"/>
      <c r="H456" s="116" t="s">
        <v>44</v>
      </c>
      <c r="I456" s="116"/>
      <c r="J456" s="116" t="s">
        <v>45</v>
      </c>
      <c r="K456" s="116"/>
      <c r="L456" s="116" t="s">
        <v>46</v>
      </c>
      <c r="M456" s="116"/>
      <c r="N456" s="116" t="s">
        <v>57</v>
      </c>
      <c r="O456" s="116"/>
      <c r="P456" s="116" t="s">
        <v>58</v>
      </c>
      <c r="Q456" s="116"/>
      <c r="R456" s="116" t="s">
        <v>47</v>
      </c>
      <c r="S456" s="116"/>
    </row>
    <row r="457" spans="1:19" ht="10.5" customHeight="1">
      <c r="A457" s="119" t="s">
        <v>48</v>
      </c>
      <c r="B457" s="119"/>
      <c r="C457" s="119"/>
      <c r="D457" s="119"/>
      <c r="E457" s="119"/>
      <c r="F457" s="119"/>
      <c r="G457" s="116" t="s">
        <v>49</v>
      </c>
      <c r="H457" s="112"/>
      <c r="I457" s="115"/>
      <c r="J457" s="112"/>
      <c r="K457" s="115"/>
      <c r="L457" s="112"/>
      <c r="M457" s="115"/>
      <c r="N457" s="112"/>
      <c r="O457" s="115"/>
      <c r="P457" s="112"/>
      <c r="Q457" s="115"/>
      <c r="R457" s="112"/>
      <c r="S457" s="115"/>
    </row>
    <row r="458" spans="1:19" ht="10.5" customHeight="1">
      <c r="A458" s="117" t="str">
        <f>'Ordine Entrata'!$B$41</f>
        <v> </v>
      </c>
      <c r="B458" s="117"/>
      <c r="C458" s="117"/>
      <c r="D458" s="117"/>
      <c r="E458" s="117"/>
      <c r="F458" s="117"/>
      <c r="G458" s="116"/>
      <c r="H458" s="112"/>
      <c r="I458" s="115"/>
      <c r="J458" s="112"/>
      <c r="K458" s="115"/>
      <c r="L458" s="112"/>
      <c r="M458" s="115"/>
      <c r="N458" s="112"/>
      <c r="O458" s="115"/>
      <c r="P458" s="112"/>
      <c r="Q458" s="115"/>
      <c r="R458" s="112"/>
      <c r="S458" s="115"/>
    </row>
    <row r="459" spans="1:19" ht="10.5" customHeight="1">
      <c r="A459" s="118"/>
      <c r="B459" s="118"/>
      <c r="C459" s="118"/>
      <c r="D459" s="118"/>
      <c r="E459" s="118"/>
      <c r="F459" s="118"/>
      <c r="G459" s="116"/>
      <c r="H459" s="112"/>
      <c r="I459" s="115"/>
      <c r="J459" s="112"/>
      <c r="K459" s="115"/>
      <c r="L459" s="112"/>
      <c r="M459" s="115"/>
      <c r="N459" s="112"/>
      <c r="O459" s="115"/>
      <c r="P459" s="112"/>
      <c r="Q459" s="115"/>
      <c r="R459" s="112"/>
      <c r="S459" s="115"/>
    </row>
    <row r="460" spans="1:19" ht="10.5" customHeight="1">
      <c r="A460" s="119" t="s">
        <v>50</v>
      </c>
      <c r="B460" s="119"/>
      <c r="C460" s="119"/>
      <c r="D460" s="119"/>
      <c r="E460" s="119"/>
      <c r="F460" s="119"/>
      <c r="G460" s="116" t="s">
        <v>51</v>
      </c>
      <c r="H460" s="112"/>
      <c r="I460" s="115"/>
      <c r="J460" s="112"/>
      <c r="K460" s="115"/>
      <c r="L460" s="112"/>
      <c r="M460" s="115"/>
      <c r="N460" s="112"/>
      <c r="O460" s="115"/>
      <c r="P460" s="112"/>
      <c r="Q460" s="115"/>
      <c r="R460" s="112"/>
      <c r="S460" s="115"/>
    </row>
    <row r="461" spans="1:19" ht="10.5" customHeight="1">
      <c r="A461" s="117" t="str">
        <f>CONCATENATE('Ordine Entrata'!$C$41," ",'Ordine Entrata'!$D$41)</f>
        <v>   </v>
      </c>
      <c r="B461" s="117"/>
      <c r="C461" s="117"/>
      <c r="D461" s="117"/>
      <c r="E461" s="117"/>
      <c r="F461" s="117"/>
      <c r="G461" s="116"/>
      <c r="H461" s="112"/>
      <c r="I461" s="115"/>
      <c r="J461" s="112"/>
      <c r="K461" s="115"/>
      <c r="L461" s="112"/>
      <c r="M461" s="115"/>
      <c r="N461" s="112"/>
      <c r="O461" s="115"/>
      <c r="P461" s="112"/>
      <c r="Q461" s="115"/>
      <c r="R461" s="112"/>
      <c r="S461" s="115"/>
    </row>
    <row r="462" spans="1:19" ht="10.5" customHeight="1">
      <c r="A462" s="118"/>
      <c r="B462" s="118"/>
      <c r="C462" s="118"/>
      <c r="D462" s="118"/>
      <c r="E462" s="118"/>
      <c r="F462" s="118"/>
      <c r="G462" s="116"/>
      <c r="H462" s="112"/>
      <c r="I462" s="115"/>
      <c r="J462" s="112"/>
      <c r="K462" s="115"/>
      <c r="L462" s="112"/>
      <c r="M462" s="115"/>
      <c r="N462" s="112"/>
      <c r="O462" s="115"/>
      <c r="P462" s="112"/>
      <c r="Q462" s="115"/>
      <c r="R462" s="112"/>
      <c r="S462" s="115"/>
    </row>
    <row r="463" spans="1:19" ht="10.5" customHeight="1">
      <c r="A463" s="119"/>
      <c r="B463" s="119"/>
      <c r="C463" s="119"/>
      <c r="D463" s="119"/>
      <c r="E463" s="119"/>
      <c r="F463" s="119"/>
      <c r="G463" s="116" t="s">
        <v>47</v>
      </c>
      <c r="H463" s="115"/>
      <c r="I463" s="112"/>
      <c r="J463" s="115"/>
      <c r="K463" s="112"/>
      <c r="L463" s="115"/>
      <c r="M463" s="112"/>
      <c r="N463" s="115"/>
      <c r="O463" s="112"/>
      <c r="P463" s="115"/>
      <c r="Q463" s="112"/>
      <c r="R463" s="115"/>
      <c r="S463" s="112"/>
    </row>
    <row r="464" spans="1:19" ht="10.5" customHeight="1">
      <c r="A464" s="117"/>
      <c r="B464" s="117"/>
      <c r="C464" s="117"/>
      <c r="D464" s="117"/>
      <c r="E464" s="117"/>
      <c r="F464" s="117"/>
      <c r="G464" s="116"/>
      <c r="H464" s="115"/>
      <c r="I464" s="112"/>
      <c r="J464" s="115"/>
      <c r="K464" s="112"/>
      <c r="L464" s="115"/>
      <c r="M464" s="112"/>
      <c r="N464" s="115"/>
      <c r="O464" s="112"/>
      <c r="P464" s="115"/>
      <c r="Q464" s="112"/>
      <c r="R464" s="115"/>
      <c r="S464" s="112"/>
    </row>
    <row r="465" spans="1:19" ht="10.5" customHeight="1">
      <c r="A465" s="118"/>
      <c r="B465" s="118"/>
      <c r="C465" s="118"/>
      <c r="D465" s="118"/>
      <c r="E465" s="118"/>
      <c r="F465" s="118"/>
      <c r="G465" s="116"/>
      <c r="H465" s="115"/>
      <c r="I465" s="112"/>
      <c r="J465" s="115"/>
      <c r="K465" s="112"/>
      <c r="L465" s="115"/>
      <c r="M465" s="112"/>
      <c r="N465" s="115"/>
      <c r="O465" s="112"/>
      <c r="P465" s="115"/>
      <c r="Q465" s="112"/>
      <c r="R465" s="115"/>
      <c r="S465" s="112"/>
    </row>
    <row r="466" spans="1:19" ht="4.5" customHeight="1">
      <c r="A466" s="121"/>
      <c r="B466" s="121"/>
      <c r="C466" s="121"/>
      <c r="D466" s="121"/>
      <c r="E466" s="121"/>
      <c r="F466" s="121"/>
      <c r="G466" s="121"/>
      <c r="H466" s="121"/>
      <c r="I466" s="121"/>
      <c r="J466" s="121"/>
      <c r="K466" s="121"/>
      <c r="L466" s="121"/>
      <c r="M466" s="121"/>
      <c r="N466" s="121"/>
      <c r="O466" s="121"/>
      <c r="P466" s="121"/>
      <c r="Q466" s="121"/>
      <c r="R466" s="121"/>
      <c r="S466" s="121"/>
    </row>
    <row r="467" spans="1:19" ht="24.75" customHeight="1">
      <c r="A467" s="122" t="s">
        <v>43</v>
      </c>
      <c r="B467" s="122"/>
      <c r="C467" s="122"/>
      <c r="D467" s="112" t="str">
        <f>'Ordine Entrata'!$A$42</f>
        <v> </v>
      </c>
      <c r="E467" s="112"/>
      <c r="F467" s="112"/>
      <c r="G467" s="60"/>
      <c r="H467" s="116" t="s">
        <v>44</v>
      </c>
      <c r="I467" s="116"/>
      <c r="J467" s="116" t="s">
        <v>45</v>
      </c>
      <c r="K467" s="116"/>
      <c r="L467" s="116" t="s">
        <v>46</v>
      </c>
      <c r="M467" s="116"/>
      <c r="N467" s="116" t="s">
        <v>57</v>
      </c>
      <c r="O467" s="116"/>
      <c r="P467" s="116" t="s">
        <v>58</v>
      </c>
      <c r="Q467" s="116"/>
      <c r="R467" s="116" t="s">
        <v>47</v>
      </c>
      <c r="S467" s="116"/>
    </row>
    <row r="468" spans="1:19" ht="10.5" customHeight="1">
      <c r="A468" s="119" t="s">
        <v>48</v>
      </c>
      <c r="B468" s="119"/>
      <c r="C468" s="119"/>
      <c r="D468" s="119"/>
      <c r="E468" s="119"/>
      <c r="F468" s="119"/>
      <c r="G468" s="116" t="s">
        <v>49</v>
      </c>
      <c r="H468" s="112"/>
      <c r="I468" s="115"/>
      <c r="J468" s="112"/>
      <c r="K468" s="115"/>
      <c r="L468" s="112"/>
      <c r="M468" s="115"/>
      <c r="N468" s="112"/>
      <c r="O468" s="115"/>
      <c r="P468" s="112"/>
      <c r="Q468" s="115"/>
      <c r="R468" s="112"/>
      <c r="S468" s="115"/>
    </row>
    <row r="469" spans="1:19" ht="10.5" customHeight="1">
      <c r="A469" s="117" t="str">
        <f>'Ordine Entrata'!$B$42</f>
        <v> </v>
      </c>
      <c r="B469" s="117"/>
      <c r="C469" s="117"/>
      <c r="D469" s="117"/>
      <c r="E469" s="117"/>
      <c r="F469" s="117"/>
      <c r="G469" s="116"/>
      <c r="H469" s="112"/>
      <c r="I469" s="115"/>
      <c r="J469" s="112"/>
      <c r="K469" s="115"/>
      <c r="L469" s="112"/>
      <c r="M469" s="115"/>
      <c r="N469" s="112"/>
      <c r="O469" s="115"/>
      <c r="P469" s="112"/>
      <c r="Q469" s="115"/>
      <c r="R469" s="112"/>
      <c r="S469" s="115"/>
    </row>
    <row r="470" spans="1:19" ht="10.5" customHeight="1">
      <c r="A470" s="118"/>
      <c r="B470" s="118"/>
      <c r="C470" s="118"/>
      <c r="D470" s="118"/>
      <c r="E470" s="118"/>
      <c r="F470" s="118"/>
      <c r="G470" s="116"/>
      <c r="H470" s="112"/>
      <c r="I470" s="115"/>
      <c r="J470" s="112"/>
      <c r="K470" s="115"/>
      <c r="L470" s="112"/>
      <c r="M470" s="115"/>
      <c r="N470" s="112"/>
      <c r="O470" s="115"/>
      <c r="P470" s="112"/>
      <c r="Q470" s="115"/>
      <c r="R470" s="112"/>
      <c r="S470" s="115"/>
    </row>
    <row r="471" spans="1:19" ht="10.5" customHeight="1">
      <c r="A471" s="119" t="s">
        <v>50</v>
      </c>
      <c r="B471" s="119"/>
      <c r="C471" s="119"/>
      <c r="D471" s="119"/>
      <c r="E471" s="119"/>
      <c r="F471" s="119"/>
      <c r="G471" s="116" t="s">
        <v>51</v>
      </c>
      <c r="H471" s="112"/>
      <c r="I471" s="115"/>
      <c r="J471" s="112"/>
      <c r="K471" s="115"/>
      <c r="L471" s="112"/>
      <c r="M471" s="115"/>
      <c r="N471" s="112"/>
      <c r="O471" s="115"/>
      <c r="P471" s="112"/>
      <c r="Q471" s="115"/>
      <c r="R471" s="112"/>
      <c r="S471" s="115"/>
    </row>
    <row r="472" spans="1:19" ht="10.5" customHeight="1">
      <c r="A472" s="117" t="str">
        <f>CONCATENATE('Ordine Entrata'!$C$42," ",'Ordine Entrata'!$D$42)</f>
        <v>   </v>
      </c>
      <c r="B472" s="117"/>
      <c r="C472" s="117"/>
      <c r="D472" s="117"/>
      <c r="E472" s="117"/>
      <c r="F472" s="117"/>
      <c r="G472" s="116"/>
      <c r="H472" s="112"/>
      <c r="I472" s="115"/>
      <c r="J472" s="112"/>
      <c r="K472" s="115"/>
      <c r="L472" s="112"/>
      <c r="M472" s="115"/>
      <c r="N472" s="112"/>
      <c r="O472" s="115"/>
      <c r="P472" s="112"/>
      <c r="Q472" s="115"/>
      <c r="R472" s="112"/>
      <c r="S472" s="115"/>
    </row>
    <row r="473" spans="1:19" ht="10.5" customHeight="1">
      <c r="A473" s="118"/>
      <c r="B473" s="118"/>
      <c r="C473" s="118"/>
      <c r="D473" s="118"/>
      <c r="E473" s="118"/>
      <c r="F473" s="118"/>
      <c r="G473" s="116"/>
      <c r="H473" s="112"/>
      <c r="I473" s="115"/>
      <c r="J473" s="112"/>
      <c r="K473" s="115"/>
      <c r="L473" s="112"/>
      <c r="M473" s="115"/>
      <c r="N473" s="112"/>
      <c r="O473" s="115"/>
      <c r="P473" s="112"/>
      <c r="Q473" s="115"/>
      <c r="R473" s="112"/>
      <c r="S473" s="115"/>
    </row>
    <row r="474" spans="1:19" ht="10.5" customHeight="1">
      <c r="A474" s="119"/>
      <c r="B474" s="119"/>
      <c r="C474" s="119"/>
      <c r="D474" s="119"/>
      <c r="E474" s="119"/>
      <c r="F474" s="119"/>
      <c r="G474" s="116" t="s">
        <v>47</v>
      </c>
      <c r="H474" s="115"/>
      <c r="I474" s="112"/>
      <c r="J474" s="115"/>
      <c r="K474" s="112"/>
      <c r="L474" s="115"/>
      <c r="M474" s="112"/>
      <c r="N474" s="115"/>
      <c r="O474" s="112"/>
      <c r="P474" s="115"/>
      <c r="Q474" s="112"/>
      <c r="R474" s="115"/>
      <c r="S474" s="112"/>
    </row>
    <row r="475" spans="1:19" ht="10.5" customHeight="1">
      <c r="A475" s="117"/>
      <c r="B475" s="117"/>
      <c r="C475" s="117"/>
      <c r="D475" s="117"/>
      <c r="E475" s="117"/>
      <c r="F475" s="117"/>
      <c r="G475" s="116"/>
      <c r="H475" s="115"/>
      <c r="I475" s="112"/>
      <c r="J475" s="115"/>
      <c r="K475" s="112"/>
      <c r="L475" s="115"/>
      <c r="M475" s="112"/>
      <c r="N475" s="115"/>
      <c r="O475" s="112"/>
      <c r="P475" s="115"/>
      <c r="Q475" s="112"/>
      <c r="R475" s="115"/>
      <c r="S475" s="112"/>
    </row>
    <row r="476" spans="1:19" ht="10.5" customHeight="1">
      <c r="A476" s="118"/>
      <c r="B476" s="118"/>
      <c r="C476" s="118"/>
      <c r="D476" s="118"/>
      <c r="E476" s="118"/>
      <c r="F476" s="118"/>
      <c r="G476" s="116"/>
      <c r="H476" s="115"/>
      <c r="I476" s="112"/>
      <c r="J476" s="115"/>
      <c r="K476" s="112"/>
      <c r="L476" s="115"/>
      <c r="M476" s="112"/>
      <c r="N476" s="115"/>
      <c r="O476" s="112"/>
      <c r="P476" s="115"/>
      <c r="Q476" s="112"/>
      <c r="R476" s="115"/>
      <c r="S476" s="112"/>
    </row>
    <row r="477" spans="1:19" ht="4.5" customHeight="1">
      <c r="A477" s="121"/>
      <c r="B477" s="121"/>
      <c r="C477" s="121"/>
      <c r="D477" s="121"/>
      <c r="E477" s="121"/>
      <c r="F477" s="121"/>
      <c r="G477" s="121"/>
      <c r="H477" s="121"/>
      <c r="I477" s="121"/>
      <c r="J477" s="121"/>
      <c r="K477" s="121"/>
      <c r="L477" s="121"/>
      <c r="M477" s="121"/>
      <c r="N477" s="121"/>
      <c r="O477" s="121"/>
      <c r="P477" s="121"/>
      <c r="Q477" s="121"/>
      <c r="R477" s="121"/>
      <c r="S477" s="121"/>
    </row>
    <row r="478" spans="1:19" ht="24.75" customHeight="1">
      <c r="A478" s="122" t="s">
        <v>43</v>
      </c>
      <c r="B478" s="122"/>
      <c r="C478" s="122"/>
      <c r="D478" s="112" t="str">
        <f>'Ordine Entrata'!$A$43</f>
        <v> </v>
      </c>
      <c r="E478" s="112"/>
      <c r="F478" s="112"/>
      <c r="G478" s="60"/>
      <c r="H478" s="116" t="s">
        <v>44</v>
      </c>
      <c r="I478" s="116"/>
      <c r="J478" s="116" t="s">
        <v>45</v>
      </c>
      <c r="K478" s="116"/>
      <c r="L478" s="116" t="s">
        <v>46</v>
      </c>
      <c r="M478" s="116"/>
      <c r="N478" s="116" t="s">
        <v>57</v>
      </c>
      <c r="O478" s="116"/>
      <c r="P478" s="116" t="s">
        <v>58</v>
      </c>
      <c r="Q478" s="116"/>
      <c r="R478" s="116" t="s">
        <v>47</v>
      </c>
      <c r="S478" s="116"/>
    </row>
    <row r="479" spans="1:19" ht="10.5" customHeight="1">
      <c r="A479" s="119" t="s">
        <v>48</v>
      </c>
      <c r="B479" s="119"/>
      <c r="C479" s="119"/>
      <c r="D479" s="119"/>
      <c r="E479" s="119"/>
      <c r="F479" s="119"/>
      <c r="G479" s="116" t="s">
        <v>49</v>
      </c>
      <c r="H479" s="112"/>
      <c r="I479" s="115"/>
      <c r="J479" s="112"/>
      <c r="K479" s="115"/>
      <c r="L479" s="112"/>
      <c r="M479" s="115"/>
      <c r="N479" s="112"/>
      <c r="O479" s="115"/>
      <c r="P479" s="112"/>
      <c r="Q479" s="115"/>
      <c r="R479" s="112"/>
      <c r="S479" s="115"/>
    </row>
    <row r="480" spans="1:19" ht="10.5" customHeight="1">
      <c r="A480" s="117" t="str">
        <f>'Ordine Entrata'!$B$43</f>
        <v> </v>
      </c>
      <c r="B480" s="117"/>
      <c r="C480" s="117"/>
      <c r="D480" s="117"/>
      <c r="E480" s="117"/>
      <c r="F480" s="117"/>
      <c r="G480" s="116"/>
      <c r="H480" s="112"/>
      <c r="I480" s="115"/>
      <c r="J480" s="112"/>
      <c r="K480" s="115"/>
      <c r="L480" s="112"/>
      <c r="M480" s="115"/>
      <c r="N480" s="112"/>
      <c r="O480" s="115"/>
      <c r="P480" s="112"/>
      <c r="Q480" s="115"/>
      <c r="R480" s="112"/>
      <c r="S480" s="115"/>
    </row>
    <row r="481" spans="1:19" ht="10.5" customHeight="1">
      <c r="A481" s="118"/>
      <c r="B481" s="118"/>
      <c r="C481" s="118"/>
      <c r="D481" s="118"/>
      <c r="E481" s="118"/>
      <c r="F481" s="118"/>
      <c r="G481" s="116"/>
      <c r="H481" s="112"/>
      <c r="I481" s="115"/>
      <c r="J481" s="112"/>
      <c r="K481" s="115"/>
      <c r="L481" s="112"/>
      <c r="M481" s="115"/>
      <c r="N481" s="112"/>
      <c r="O481" s="115"/>
      <c r="P481" s="112"/>
      <c r="Q481" s="115"/>
      <c r="R481" s="112"/>
      <c r="S481" s="115"/>
    </row>
    <row r="482" spans="1:19" ht="10.5" customHeight="1">
      <c r="A482" s="119" t="s">
        <v>50</v>
      </c>
      <c r="B482" s="119"/>
      <c r="C482" s="119"/>
      <c r="D482" s="119"/>
      <c r="E482" s="119"/>
      <c r="F482" s="119"/>
      <c r="G482" s="116" t="s">
        <v>51</v>
      </c>
      <c r="H482" s="112"/>
      <c r="I482" s="115"/>
      <c r="J482" s="112"/>
      <c r="K482" s="115"/>
      <c r="L482" s="112"/>
      <c r="M482" s="115"/>
      <c r="N482" s="112"/>
      <c r="O482" s="115"/>
      <c r="P482" s="112"/>
      <c r="Q482" s="115"/>
      <c r="R482" s="112"/>
      <c r="S482" s="115"/>
    </row>
    <row r="483" spans="1:19" ht="10.5" customHeight="1">
      <c r="A483" s="117" t="str">
        <f>CONCATENATE('Ordine Entrata'!$C$43," ",'Ordine Entrata'!$D$43)</f>
        <v>   </v>
      </c>
      <c r="B483" s="117"/>
      <c r="C483" s="117"/>
      <c r="D483" s="117"/>
      <c r="E483" s="117"/>
      <c r="F483" s="117"/>
      <c r="G483" s="116"/>
      <c r="H483" s="112"/>
      <c r="I483" s="115"/>
      <c r="J483" s="112"/>
      <c r="K483" s="115"/>
      <c r="L483" s="112"/>
      <c r="M483" s="115"/>
      <c r="N483" s="112"/>
      <c r="O483" s="115"/>
      <c r="P483" s="112"/>
      <c r="Q483" s="115"/>
      <c r="R483" s="112"/>
      <c r="S483" s="115"/>
    </row>
    <row r="484" spans="1:19" ht="10.5" customHeight="1">
      <c r="A484" s="118"/>
      <c r="B484" s="118"/>
      <c r="C484" s="118"/>
      <c r="D484" s="118"/>
      <c r="E484" s="118"/>
      <c r="F484" s="118"/>
      <c r="G484" s="116"/>
      <c r="H484" s="112"/>
      <c r="I484" s="115"/>
      <c r="J484" s="112"/>
      <c r="K484" s="115"/>
      <c r="L484" s="112"/>
      <c r="M484" s="115"/>
      <c r="N484" s="112"/>
      <c r="O484" s="115"/>
      <c r="P484" s="112"/>
      <c r="Q484" s="115"/>
      <c r="R484" s="112"/>
      <c r="S484" s="115"/>
    </row>
    <row r="485" spans="1:19" ht="10.5" customHeight="1">
      <c r="A485" s="119"/>
      <c r="B485" s="119"/>
      <c r="C485" s="119"/>
      <c r="D485" s="119"/>
      <c r="E485" s="119"/>
      <c r="F485" s="119"/>
      <c r="G485" s="116" t="s">
        <v>47</v>
      </c>
      <c r="H485" s="115"/>
      <c r="I485" s="112"/>
      <c r="J485" s="115"/>
      <c r="K485" s="112"/>
      <c r="L485" s="115"/>
      <c r="M485" s="112"/>
      <c r="N485" s="115"/>
      <c r="O485" s="112"/>
      <c r="P485" s="115"/>
      <c r="Q485" s="112"/>
      <c r="R485" s="115"/>
      <c r="S485" s="112"/>
    </row>
    <row r="486" spans="1:19" ht="10.5" customHeight="1">
      <c r="A486" s="117"/>
      <c r="B486" s="117"/>
      <c r="C486" s="117"/>
      <c r="D486" s="117"/>
      <c r="E486" s="117"/>
      <c r="F486" s="117"/>
      <c r="G486" s="116"/>
      <c r="H486" s="115"/>
      <c r="I486" s="112"/>
      <c r="J486" s="115"/>
      <c r="K486" s="112"/>
      <c r="L486" s="115"/>
      <c r="M486" s="112"/>
      <c r="N486" s="115"/>
      <c r="O486" s="112"/>
      <c r="P486" s="115"/>
      <c r="Q486" s="112"/>
      <c r="R486" s="115"/>
      <c r="S486" s="112"/>
    </row>
    <row r="487" spans="1:19" ht="10.5" customHeight="1">
      <c r="A487" s="118"/>
      <c r="B487" s="118"/>
      <c r="C487" s="118"/>
      <c r="D487" s="118"/>
      <c r="E487" s="118"/>
      <c r="F487" s="118"/>
      <c r="G487" s="116"/>
      <c r="H487" s="115"/>
      <c r="I487" s="112"/>
      <c r="J487" s="115"/>
      <c r="K487" s="112"/>
      <c r="L487" s="115"/>
      <c r="M487" s="112"/>
      <c r="N487" s="115"/>
      <c r="O487" s="112"/>
      <c r="P487" s="115"/>
      <c r="Q487" s="112"/>
      <c r="R487" s="115"/>
      <c r="S487" s="112"/>
    </row>
    <row r="488" ht="18" customHeight="1"/>
    <row r="489" spans="1:19" ht="12.75">
      <c r="A489" s="120" t="s">
        <v>39</v>
      </c>
      <c r="B489" s="120"/>
      <c r="C489" s="120"/>
      <c r="D489" s="120"/>
      <c r="E489" s="123" t="str">
        <f>$E$1</f>
        <v>CAMPIONATO ITALIANO FISR 2017</v>
      </c>
      <c r="F489" s="123"/>
      <c r="G489" s="123"/>
      <c r="H489" s="123"/>
      <c r="I489" s="123"/>
      <c r="J489" s="123"/>
      <c r="K489" s="123"/>
      <c r="L489" s="123"/>
      <c r="M489" s="123"/>
      <c r="N489" s="123"/>
      <c r="O489" s="123"/>
      <c r="P489" s="123"/>
      <c r="Q489" s="123"/>
      <c r="R489" s="123"/>
      <c r="S489" s="123"/>
    </row>
    <row r="490" spans="1:19" ht="12.75">
      <c r="A490" s="121"/>
      <c r="B490" s="121"/>
      <c r="C490" s="121"/>
      <c r="D490" s="121"/>
      <c r="E490" s="121"/>
      <c r="F490" s="121"/>
      <c r="G490" s="121"/>
      <c r="H490" s="121"/>
      <c r="I490" s="121"/>
      <c r="J490" s="121"/>
      <c r="K490" s="121"/>
      <c r="L490" s="121"/>
      <c r="M490" s="121"/>
      <c r="N490" s="121"/>
      <c r="O490" s="121"/>
      <c r="P490" s="121"/>
      <c r="Q490" s="121"/>
      <c r="R490" s="121"/>
      <c r="S490" s="121"/>
    </row>
    <row r="491" spans="1:19" ht="12.75">
      <c r="A491" s="120" t="s">
        <v>40</v>
      </c>
      <c r="B491" s="120"/>
      <c r="C491" s="111">
        <f>$C$3</f>
        <v>0</v>
      </c>
      <c r="D491" s="111"/>
      <c r="E491" s="111"/>
      <c r="F491" s="111"/>
      <c r="G491" s="111"/>
      <c r="H491" s="111"/>
      <c r="I491" s="111"/>
      <c r="J491" s="111"/>
      <c r="K491" s="111"/>
      <c r="L491" s="111"/>
      <c r="M491" s="111"/>
      <c r="N491" s="111"/>
      <c r="O491" s="59" t="s">
        <v>41</v>
      </c>
      <c r="P491" s="110">
        <f>$P$3</f>
        <v>42893</v>
      </c>
      <c r="Q491" s="110"/>
      <c r="R491" s="110"/>
      <c r="S491" s="110"/>
    </row>
    <row r="492" spans="1:19" ht="12.75">
      <c r="A492" s="121"/>
      <c r="B492" s="121"/>
      <c r="C492" s="121"/>
      <c r="D492" s="121"/>
      <c r="E492" s="121"/>
      <c r="F492" s="121"/>
      <c r="G492" s="121"/>
      <c r="H492" s="121"/>
      <c r="I492" s="121"/>
      <c r="J492" s="121"/>
      <c r="K492" s="121"/>
      <c r="L492" s="121"/>
      <c r="M492" s="121"/>
      <c r="N492" s="121"/>
      <c r="O492" s="121"/>
      <c r="P492" s="121"/>
      <c r="Q492" s="121"/>
      <c r="R492" s="121"/>
      <c r="S492" s="121"/>
    </row>
    <row r="493" spans="1:19" ht="12.75">
      <c r="A493" s="120" t="s">
        <v>42</v>
      </c>
      <c r="B493" s="120"/>
      <c r="C493" s="111">
        <f>$C$5</f>
        <v>0</v>
      </c>
      <c r="D493" s="111"/>
      <c r="E493" s="111"/>
      <c r="F493" s="111"/>
      <c r="G493" s="111"/>
      <c r="H493" s="111"/>
      <c r="I493" s="111"/>
      <c r="J493" s="111"/>
      <c r="K493" s="111"/>
      <c r="L493" s="111"/>
      <c r="M493" s="111"/>
      <c r="N493" s="111"/>
      <c r="O493" s="111"/>
      <c r="P493" s="111"/>
      <c r="Q493" s="111"/>
      <c r="S493" s="98"/>
    </row>
    <row r="494" spans="1:19" ht="7.5" customHeight="1">
      <c r="A494" s="121"/>
      <c r="B494" s="121"/>
      <c r="C494" s="121"/>
      <c r="D494" s="121"/>
      <c r="E494" s="121"/>
      <c r="F494" s="121"/>
      <c r="G494" s="121"/>
      <c r="H494" s="121"/>
      <c r="I494" s="121"/>
      <c r="J494" s="121"/>
      <c r="K494" s="121"/>
      <c r="L494" s="121"/>
      <c r="M494" s="121"/>
      <c r="N494" s="121"/>
      <c r="O494" s="121"/>
      <c r="P494" s="121"/>
      <c r="Q494" s="121"/>
      <c r="R494" s="121"/>
      <c r="S494" s="121"/>
    </row>
    <row r="495" spans="1:19" ht="24.75" customHeight="1">
      <c r="A495" s="122" t="s">
        <v>43</v>
      </c>
      <c r="B495" s="122"/>
      <c r="C495" s="122"/>
      <c r="D495" s="112" t="str">
        <f>'Ordine Entrata'!$A$44</f>
        <v> </v>
      </c>
      <c r="E495" s="112"/>
      <c r="F495" s="112"/>
      <c r="G495" s="60"/>
      <c r="H495" s="116" t="s">
        <v>44</v>
      </c>
      <c r="I495" s="116"/>
      <c r="J495" s="116" t="s">
        <v>45</v>
      </c>
      <c r="K495" s="116"/>
      <c r="L495" s="116" t="s">
        <v>46</v>
      </c>
      <c r="M495" s="116"/>
      <c r="N495" s="116" t="s">
        <v>57</v>
      </c>
      <c r="O495" s="116"/>
      <c r="P495" s="116" t="s">
        <v>58</v>
      </c>
      <c r="Q495" s="116"/>
      <c r="R495" s="116" t="s">
        <v>47</v>
      </c>
      <c r="S495" s="116"/>
    </row>
    <row r="496" spans="1:19" ht="10.5" customHeight="1">
      <c r="A496" s="119" t="s">
        <v>48</v>
      </c>
      <c r="B496" s="119"/>
      <c r="C496" s="119"/>
      <c r="D496" s="119"/>
      <c r="E496" s="119"/>
      <c r="F496" s="119"/>
      <c r="G496" s="116" t="s">
        <v>49</v>
      </c>
      <c r="H496" s="112"/>
      <c r="I496" s="115"/>
      <c r="J496" s="112"/>
      <c r="K496" s="115"/>
      <c r="L496" s="112"/>
      <c r="M496" s="115"/>
      <c r="N496" s="112"/>
      <c r="O496" s="115"/>
      <c r="P496" s="112"/>
      <c r="Q496" s="115"/>
      <c r="R496" s="112"/>
      <c r="S496" s="115"/>
    </row>
    <row r="497" spans="1:19" ht="10.5" customHeight="1">
      <c r="A497" s="117" t="str">
        <f>'Ordine Entrata'!$B$44</f>
        <v> </v>
      </c>
      <c r="B497" s="117"/>
      <c r="C497" s="117"/>
      <c r="D497" s="117"/>
      <c r="E497" s="117"/>
      <c r="F497" s="117"/>
      <c r="G497" s="116"/>
      <c r="H497" s="112"/>
      <c r="I497" s="115"/>
      <c r="J497" s="112"/>
      <c r="K497" s="115"/>
      <c r="L497" s="112"/>
      <c r="M497" s="115"/>
      <c r="N497" s="112"/>
      <c r="O497" s="115"/>
      <c r="P497" s="112"/>
      <c r="Q497" s="115"/>
      <c r="R497" s="112"/>
      <c r="S497" s="115"/>
    </row>
    <row r="498" spans="1:19" ht="10.5" customHeight="1">
      <c r="A498" s="118"/>
      <c r="B498" s="118"/>
      <c r="C498" s="118"/>
      <c r="D498" s="118"/>
      <c r="E498" s="118"/>
      <c r="F498" s="118"/>
      <c r="G498" s="116"/>
      <c r="H498" s="112"/>
      <c r="I498" s="115"/>
      <c r="J498" s="112"/>
      <c r="K498" s="115"/>
      <c r="L498" s="112"/>
      <c r="M498" s="115"/>
      <c r="N498" s="112"/>
      <c r="O498" s="115"/>
      <c r="P498" s="112"/>
      <c r="Q498" s="115"/>
      <c r="R498" s="112"/>
      <c r="S498" s="115"/>
    </row>
    <row r="499" spans="1:19" ht="10.5" customHeight="1">
      <c r="A499" s="119" t="s">
        <v>50</v>
      </c>
      <c r="B499" s="119"/>
      <c r="C499" s="119"/>
      <c r="D499" s="119"/>
      <c r="E499" s="119"/>
      <c r="F499" s="119"/>
      <c r="G499" s="116" t="s">
        <v>51</v>
      </c>
      <c r="H499" s="112"/>
      <c r="I499" s="115"/>
      <c r="J499" s="112"/>
      <c r="K499" s="115"/>
      <c r="L499" s="112"/>
      <c r="M499" s="115"/>
      <c r="N499" s="112"/>
      <c r="O499" s="115"/>
      <c r="P499" s="112"/>
      <c r="Q499" s="115"/>
      <c r="R499" s="112"/>
      <c r="S499" s="115"/>
    </row>
    <row r="500" spans="1:19" ht="10.5" customHeight="1">
      <c r="A500" s="117" t="str">
        <f>CONCATENATE('Ordine Entrata'!$C$44," ",'Ordine Entrata'!$D$44)</f>
        <v>   </v>
      </c>
      <c r="B500" s="117"/>
      <c r="C500" s="117"/>
      <c r="D500" s="117"/>
      <c r="E500" s="117"/>
      <c r="F500" s="117"/>
      <c r="G500" s="116"/>
      <c r="H500" s="112"/>
      <c r="I500" s="115"/>
      <c r="J500" s="112"/>
      <c r="K500" s="115"/>
      <c r="L500" s="112"/>
      <c r="M500" s="115"/>
      <c r="N500" s="112"/>
      <c r="O500" s="115"/>
      <c r="P500" s="112"/>
      <c r="Q500" s="115"/>
      <c r="R500" s="112"/>
      <c r="S500" s="115"/>
    </row>
    <row r="501" spans="1:19" ht="10.5" customHeight="1">
      <c r="A501" s="118"/>
      <c r="B501" s="118"/>
      <c r="C501" s="118"/>
      <c r="D501" s="118"/>
      <c r="E501" s="118"/>
      <c r="F501" s="118"/>
      <c r="G501" s="116"/>
      <c r="H501" s="112"/>
      <c r="I501" s="115"/>
      <c r="J501" s="112"/>
      <c r="K501" s="115"/>
      <c r="L501" s="112"/>
      <c r="M501" s="115"/>
      <c r="N501" s="112"/>
      <c r="O501" s="115"/>
      <c r="P501" s="112"/>
      <c r="Q501" s="115"/>
      <c r="R501" s="112"/>
      <c r="S501" s="115"/>
    </row>
    <row r="502" spans="1:19" ht="10.5" customHeight="1">
      <c r="A502" s="119"/>
      <c r="B502" s="119"/>
      <c r="C502" s="119"/>
      <c r="D502" s="119"/>
      <c r="E502" s="119"/>
      <c r="F502" s="119"/>
      <c r="G502" s="116" t="s">
        <v>47</v>
      </c>
      <c r="H502" s="115"/>
      <c r="I502" s="112"/>
      <c r="J502" s="115"/>
      <c r="K502" s="112"/>
      <c r="L502" s="115"/>
      <c r="M502" s="112"/>
      <c r="N502" s="115"/>
      <c r="O502" s="112"/>
      <c r="P502" s="115"/>
      <c r="Q502" s="112"/>
      <c r="R502" s="115"/>
      <c r="S502" s="112"/>
    </row>
    <row r="503" spans="1:19" ht="10.5" customHeight="1">
      <c r="A503" s="117"/>
      <c r="B503" s="117"/>
      <c r="C503" s="117"/>
      <c r="D503" s="117"/>
      <c r="E503" s="117"/>
      <c r="F503" s="117"/>
      <c r="G503" s="116"/>
      <c r="H503" s="115"/>
      <c r="I503" s="112"/>
      <c r="J503" s="115"/>
      <c r="K503" s="112"/>
      <c r="L503" s="115"/>
      <c r="M503" s="112"/>
      <c r="N503" s="115"/>
      <c r="O503" s="112"/>
      <c r="P503" s="115"/>
      <c r="Q503" s="112"/>
      <c r="R503" s="115"/>
      <c r="S503" s="112"/>
    </row>
    <row r="504" spans="1:19" ht="10.5" customHeight="1">
      <c r="A504" s="118"/>
      <c r="B504" s="118"/>
      <c r="C504" s="118"/>
      <c r="D504" s="118"/>
      <c r="E504" s="118"/>
      <c r="F504" s="118"/>
      <c r="G504" s="116"/>
      <c r="H504" s="115"/>
      <c r="I504" s="112"/>
      <c r="J504" s="115"/>
      <c r="K504" s="112"/>
      <c r="L504" s="115"/>
      <c r="M504" s="112"/>
      <c r="N504" s="115"/>
      <c r="O504" s="112"/>
      <c r="P504" s="115"/>
      <c r="Q504" s="112"/>
      <c r="R504" s="115"/>
      <c r="S504" s="112"/>
    </row>
    <row r="505" spans="1:19" ht="4.5" customHeight="1">
      <c r="A505" s="121"/>
      <c r="B505" s="121"/>
      <c r="C505" s="121"/>
      <c r="D505" s="121"/>
      <c r="E505" s="121"/>
      <c r="F505" s="121"/>
      <c r="G505" s="121"/>
      <c r="H505" s="121"/>
      <c r="I505" s="121"/>
      <c r="J505" s="121"/>
      <c r="K505" s="121"/>
      <c r="L505" s="121"/>
      <c r="M505" s="121"/>
      <c r="N505" s="121"/>
      <c r="O505" s="121"/>
      <c r="P505" s="121"/>
      <c r="Q505" s="121"/>
      <c r="R505" s="121"/>
      <c r="S505" s="121"/>
    </row>
    <row r="506" spans="1:19" ht="24.75" customHeight="1">
      <c r="A506" s="122" t="s">
        <v>43</v>
      </c>
      <c r="B506" s="122"/>
      <c r="C506" s="122"/>
      <c r="D506" s="112" t="str">
        <f>'Ordine Entrata'!$A$45</f>
        <v> </v>
      </c>
      <c r="E506" s="112"/>
      <c r="F506" s="112"/>
      <c r="G506" s="60"/>
      <c r="H506" s="116" t="s">
        <v>44</v>
      </c>
      <c r="I506" s="116"/>
      <c r="J506" s="116" t="s">
        <v>45</v>
      </c>
      <c r="K506" s="116"/>
      <c r="L506" s="116" t="s">
        <v>46</v>
      </c>
      <c r="M506" s="116"/>
      <c r="N506" s="116" t="s">
        <v>57</v>
      </c>
      <c r="O506" s="116"/>
      <c r="P506" s="116" t="s">
        <v>58</v>
      </c>
      <c r="Q506" s="116"/>
      <c r="R506" s="116" t="s">
        <v>47</v>
      </c>
      <c r="S506" s="116"/>
    </row>
    <row r="507" spans="1:19" ht="10.5" customHeight="1">
      <c r="A507" s="119" t="s">
        <v>48</v>
      </c>
      <c r="B507" s="119"/>
      <c r="C507" s="119"/>
      <c r="D507" s="119"/>
      <c r="E507" s="119"/>
      <c r="F507" s="119"/>
      <c r="G507" s="116" t="s">
        <v>49</v>
      </c>
      <c r="H507" s="112"/>
      <c r="I507" s="115"/>
      <c r="J507" s="112"/>
      <c r="K507" s="115"/>
      <c r="L507" s="112"/>
      <c r="M507" s="115"/>
      <c r="N507" s="112"/>
      <c r="O507" s="115"/>
      <c r="P507" s="112"/>
      <c r="Q507" s="115"/>
      <c r="R507" s="112"/>
      <c r="S507" s="115"/>
    </row>
    <row r="508" spans="1:19" ht="10.5" customHeight="1">
      <c r="A508" s="117" t="str">
        <f>'Ordine Entrata'!$B$45</f>
        <v> </v>
      </c>
      <c r="B508" s="117"/>
      <c r="C508" s="117"/>
      <c r="D508" s="117"/>
      <c r="E508" s="117"/>
      <c r="F508" s="117"/>
      <c r="G508" s="116"/>
      <c r="H508" s="112"/>
      <c r="I508" s="115"/>
      <c r="J508" s="112"/>
      <c r="K508" s="115"/>
      <c r="L508" s="112"/>
      <c r="M508" s="115"/>
      <c r="N508" s="112"/>
      <c r="O508" s="115"/>
      <c r="P508" s="112"/>
      <c r="Q508" s="115"/>
      <c r="R508" s="112"/>
      <c r="S508" s="115"/>
    </row>
    <row r="509" spans="1:19" ht="10.5" customHeight="1">
      <c r="A509" s="118"/>
      <c r="B509" s="118"/>
      <c r="C509" s="118"/>
      <c r="D509" s="118"/>
      <c r="E509" s="118"/>
      <c r="F509" s="118"/>
      <c r="G509" s="116"/>
      <c r="H509" s="112"/>
      <c r="I509" s="115"/>
      <c r="J509" s="112"/>
      <c r="K509" s="115"/>
      <c r="L509" s="112"/>
      <c r="M509" s="115"/>
      <c r="N509" s="112"/>
      <c r="O509" s="115"/>
      <c r="P509" s="112"/>
      <c r="Q509" s="115"/>
      <c r="R509" s="112"/>
      <c r="S509" s="115"/>
    </row>
    <row r="510" spans="1:19" ht="10.5" customHeight="1">
      <c r="A510" s="119" t="s">
        <v>50</v>
      </c>
      <c r="B510" s="119"/>
      <c r="C510" s="119"/>
      <c r="D510" s="119"/>
      <c r="E510" s="119"/>
      <c r="F510" s="119"/>
      <c r="G510" s="116" t="s">
        <v>51</v>
      </c>
      <c r="H510" s="112"/>
      <c r="I510" s="115"/>
      <c r="J510" s="112"/>
      <c r="K510" s="115"/>
      <c r="L510" s="112"/>
      <c r="M510" s="115"/>
      <c r="N510" s="112"/>
      <c r="O510" s="115"/>
      <c r="P510" s="112"/>
      <c r="Q510" s="115"/>
      <c r="R510" s="112"/>
      <c r="S510" s="115"/>
    </row>
    <row r="511" spans="1:19" ht="10.5" customHeight="1">
      <c r="A511" s="117" t="str">
        <f>CONCATENATE('Ordine Entrata'!$C$45," ",'Ordine Entrata'!$D$45)</f>
        <v>   </v>
      </c>
      <c r="B511" s="117"/>
      <c r="C511" s="117"/>
      <c r="D511" s="117"/>
      <c r="E511" s="117"/>
      <c r="F511" s="117"/>
      <c r="G511" s="116"/>
      <c r="H511" s="112"/>
      <c r="I511" s="115"/>
      <c r="J511" s="112"/>
      <c r="K511" s="115"/>
      <c r="L511" s="112"/>
      <c r="M511" s="115"/>
      <c r="N511" s="112"/>
      <c r="O511" s="115"/>
      <c r="P511" s="112"/>
      <c r="Q511" s="115"/>
      <c r="R511" s="112"/>
      <c r="S511" s="115"/>
    </row>
    <row r="512" spans="1:19" ht="10.5" customHeight="1">
      <c r="A512" s="118"/>
      <c r="B512" s="118"/>
      <c r="C512" s="118"/>
      <c r="D512" s="118"/>
      <c r="E512" s="118"/>
      <c r="F512" s="118"/>
      <c r="G512" s="116"/>
      <c r="H512" s="112"/>
      <c r="I512" s="115"/>
      <c r="J512" s="112"/>
      <c r="K512" s="115"/>
      <c r="L512" s="112"/>
      <c r="M512" s="115"/>
      <c r="N512" s="112"/>
      <c r="O512" s="115"/>
      <c r="P512" s="112"/>
      <c r="Q512" s="115"/>
      <c r="R512" s="112"/>
      <c r="S512" s="115"/>
    </row>
    <row r="513" spans="1:19" ht="10.5" customHeight="1">
      <c r="A513" s="119"/>
      <c r="B513" s="119"/>
      <c r="C513" s="119"/>
      <c r="D513" s="119"/>
      <c r="E513" s="119"/>
      <c r="F513" s="119"/>
      <c r="G513" s="116" t="s">
        <v>47</v>
      </c>
      <c r="H513" s="115"/>
      <c r="I513" s="112"/>
      <c r="J513" s="115"/>
      <c r="K513" s="112"/>
      <c r="L513" s="115"/>
      <c r="M513" s="112"/>
      <c r="N513" s="115"/>
      <c r="O513" s="112"/>
      <c r="P513" s="115"/>
      <c r="Q513" s="112"/>
      <c r="R513" s="115"/>
      <c r="S513" s="112"/>
    </row>
    <row r="514" spans="1:19" ht="10.5" customHeight="1">
      <c r="A514" s="117"/>
      <c r="B514" s="117"/>
      <c r="C514" s="117"/>
      <c r="D514" s="117"/>
      <c r="E514" s="117"/>
      <c r="F514" s="117"/>
      <c r="G514" s="116"/>
      <c r="H514" s="115"/>
      <c r="I514" s="112"/>
      <c r="J514" s="115"/>
      <c r="K514" s="112"/>
      <c r="L514" s="115"/>
      <c r="M514" s="112"/>
      <c r="N514" s="115"/>
      <c r="O514" s="112"/>
      <c r="P514" s="115"/>
      <c r="Q514" s="112"/>
      <c r="R514" s="115"/>
      <c r="S514" s="112"/>
    </row>
    <row r="515" spans="1:19" ht="10.5" customHeight="1">
      <c r="A515" s="118"/>
      <c r="B515" s="118"/>
      <c r="C515" s="118"/>
      <c r="D515" s="118"/>
      <c r="E515" s="118"/>
      <c r="F515" s="118"/>
      <c r="G515" s="116"/>
      <c r="H515" s="115"/>
      <c r="I515" s="112"/>
      <c r="J515" s="115"/>
      <c r="K515" s="112"/>
      <c r="L515" s="115"/>
      <c r="M515" s="112"/>
      <c r="N515" s="115"/>
      <c r="O515" s="112"/>
      <c r="P515" s="115"/>
      <c r="Q515" s="112"/>
      <c r="R515" s="115"/>
      <c r="S515" s="112"/>
    </row>
    <row r="516" spans="1:19" ht="4.5" customHeight="1">
      <c r="A516" s="121"/>
      <c r="B516" s="121"/>
      <c r="C516" s="121"/>
      <c r="D516" s="121"/>
      <c r="E516" s="121"/>
      <c r="F516" s="121"/>
      <c r="G516" s="121"/>
      <c r="H516" s="121"/>
      <c r="I516" s="121"/>
      <c r="J516" s="121"/>
      <c r="K516" s="121"/>
      <c r="L516" s="121"/>
      <c r="M516" s="121"/>
      <c r="N516" s="121"/>
      <c r="O516" s="121"/>
      <c r="P516" s="121"/>
      <c r="Q516" s="121"/>
      <c r="R516" s="121"/>
      <c r="S516" s="121"/>
    </row>
    <row r="517" spans="1:19" ht="24.75" customHeight="1">
      <c r="A517" s="122" t="s">
        <v>43</v>
      </c>
      <c r="B517" s="122"/>
      <c r="C517" s="122"/>
      <c r="D517" s="112" t="str">
        <f>'Ordine Entrata'!$A$46</f>
        <v> </v>
      </c>
      <c r="E517" s="112"/>
      <c r="F517" s="112"/>
      <c r="G517" s="60"/>
      <c r="H517" s="116" t="s">
        <v>44</v>
      </c>
      <c r="I517" s="116"/>
      <c r="J517" s="116" t="s">
        <v>45</v>
      </c>
      <c r="K517" s="116"/>
      <c r="L517" s="116" t="s">
        <v>46</v>
      </c>
      <c r="M517" s="116"/>
      <c r="N517" s="116" t="s">
        <v>57</v>
      </c>
      <c r="O517" s="116"/>
      <c r="P517" s="116" t="s">
        <v>58</v>
      </c>
      <c r="Q517" s="116"/>
      <c r="R517" s="116" t="s">
        <v>47</v>
      </c>
      <c r="S517" s="116"/>
    </row>
    <row r="518" spans="1:19" ht="10.5" customHeight="1">
      <c r="A518" s="119" t="s">
        <v>48</v>
      </c>
      <c r="B518" s="119"/>
      <c r="C518" s="119"/>
      <c r="D518" s="119"/>
      <c r="E518" s="119"/>
      <c r="F518" s="119"/>
      <c r="G518" s="116" t="s">
        <v>49</v>
      </c>
      <c r="H518" s="112"/>
      <c r="I518" s="115"/>
      <c r="J518" s="112"/>
      <c r="K518" s="115"/>
      <c r="L518" s="112"/>
      <c r="M518" s="115"/>
      <c r="N518" s="112"/>
      <c r="O518" s="115"/>
      <c r="P518" s="112"/>
      <c r="Q518" s="115"/>
      <c r="R518" s="112"/>
      <c r="S518" s="115"/>
    </row>
    <row r="519" spans="1:19" ht="10.5" customHeight="1">
      <c r="A519" s="117" t="str">
        <f>'Ordine Entrata'!$B$46</f>
        <v> </v>
      </c>
      <c r="B519" s="117"/>
      <c r="C519" s="117"/>
      <c r="D519" s="117"/>
      <c r="E519" s="117"/>
      <c r="F519" s="117"/>
      <c r="G519" s="116"/>
      <c r="H519" s="112"/>
      <c r="I519" s="115"/>
      <c r="J519" s="112"/>
      <c r="K519" s="115"/>
      <c r="L519" s="112"/>
      <c r="M519" s="115"/>
      <c r="N519" s="112"/>
      <c r="O519" s="115"/>
      <c r="P519" s="112"/>
      <c r="Q519" s="115"/>
      <c r="R519" s="112"/>
      <c r="S519" s="115"/>
    </row>
    <row r="520" spans="1:19" ht="10.5" customHeight="1">
      <c r="A520" s="118"/>
      <c r="B520" s="118"/>
      <c r="C520" s="118"/>
      <c r="D520" s="118"/>
      <c r="E520" s="118"/>
      <c r="F520" s="118"/>
      <c r="G520" s="116"/>
      <c r="H520" s="112"/>
      <c r="I520" s="115"/>
      <c r="J520" s="112"/>
      <c r="K520" s="115"/>
      <c r="L520" s="112"/>
      <c r="M520" s="115"/>
      <c r="N520" s="112"/>
      <c r="O520" s="115"/>
      <c r="P520" s="112"/>
      <c r="Q520" s="115"/>
      <c r="R520" s="112"/>
      <c r="S520" s="115"/>
    </row>
    <row r="521" spans="1:19" ht="10.5" customHeight="1">
      <c r="A521" s="119" t="s">
        <v>50</v>
      </c>
      <c r="B521" s="119"/>
      <c r="C521" s="119"/>
      <c r="D521" s="119"/>
      <c r="E521" s="119"/>
      <c r="F521" s="119"/>
      <c r="G521" s="116" t="s">
        <v>51</v>
      </c>
      <c r="H521" s="112"/>
      <c r="I521" s="115"/>
      <c r="J521" s="112"/>
      <c r="K521" s="115"/>
      <c r="L521" s="112"/>
      <c r="M521" s="115"/>
      <c r="N521" s="112"/>
      <c r="O521" s="115"/>
      <c r="P521" s="112"/>
      <c r="Q521" s="115"/>
      <c r="R521" s="112"/>
      <c r="S521" s="115"/>
    </row>
    <row r="522" spans="1:19" ht="10.5" customHeight="1">
      <c r="A522" s="117" t="str">
        <f>CONCATENATE('Ordine Entrata'!$C$46," ",'Ordine Entrata'!$D$46)</f>
        <v>   </v>
      </c>
      <c r="B522" s="117"/>
      <c r="C522" s="117"/>
      <c r="D522" s="117"/>
      <c r="E522" s="117"/>
      <c r="F522" s="117"/>
      <c r="G522" s="116"/>
      <c r="H522" s="112"/>
      <c r="I522" s="115"/>
      <c r="J522" s="112"/>
      <c r="K522" s="115"/>
      <c r="L522" s="112"/>
      <c r="M522" s="115"/>
      <c r="N522" s="112"/>
      <c r="O522" s="115"/>
      <c r="P522" s="112"/>
      <c r="Q522" s="115"/>
      <c r="R522" s="112"/>
      <c r="S522" s="115"/>
    </row>
    <row r="523" spans="1:19" ht="10.5" customHeight="1">
      <c r="A523" s="118"/>
      <c r="B523" s="118"/>
      <c r="C523" s="118"/>
      <c r="D523" s="118"/>
      <c r="E523" s="118"/>
      <c r="F523" s="118"/>
      <c r="G523" s="116"/>
      <c r="H523" s="112"/>
      <c r="I523" s="115"/>
      <c r="J523" s="112"/>
      <c r="K523" s="115"/>
      <c r="L523" s="112"/>
      <c r="M523" s="115"/>
      <c r="N523" s="112"/>
      <c r="O523" s="115"/>
      <c r="P523" s="112"/>
      <c r="Q523" s="115"/>
      <c r="R523" s="112"/>
      <c r="S523" s="115"/>
    </row>
    <row r="524" spans="1:19" ht="10.5" customHeight="1">
      <c r="A524" s="119"/>
      <c r="B524" s="119"/>
      <c r="C524" s="119"/>
      <c r="D524" s="119"/>
      <c r="E524" s="119"/>
      <c r="F524" s="119"/>
      <c r="G524" s="116" t="s">
        <v>47</v>
      </c>
      <c r="H524" s="115"/>
      <c r="I524" s="112"/>
      <c r="J524" s="115"/>
      <c r="K524" s="112"/>
      <c r="L524" s="115"/>
      <c r="M524" s="112"/>
      <c r="N524" s="115"/>
      <c r="O524" s="112"/>
      <c r="P524" s="115"/>
      <c r="Q524" s="112"/>
      <c r="R524" s="115"/>
      <c r="S524" s="112"/>
    </row>
    <row r="525" spans="1:19" ht="10.5" customHeight="1">
      <c r="A525" s="117"/>
      <c r="B525" s="117"/>
      <c r="C525" s="117"/>
      <c r="D525" s="117"/>
      <c r="E525" s="117"/>
      <c r="F525" s="117"/>
      <c r="G525" s="116"/>
      <c r="H525" s="115"/>
      <c r="I525" s="112"/>
      <c r="J525" s="115"/>
      <c r="K525" s="112"/>
      <c r="L525" s="115"/>
      <c r="M525" s="112"/>
      <c r="N525" s="115"/>
      <c r="O525" s="112"/>
      <c r="P525" s="115"/>
      <c r="Q525" s="112"/>
      <c r="R525" s="115"/>
      <c r="S525" s="112"/>
    </row>
    <row r="526" spans="1:19" ht="10.5" customHeight="1">
      <c r="A526" s="118"/>
      <c r="B526" s="118"/>
      <c r="C526" s="118"/>
      <c r="D526" s="118"/>
      <c r="E526" s="118"/>
      <c r="F526" s="118"/>
      <c r="G526" s="116"/>
      <c r="H526" s="115"/>
      <c r="I526" s="112"/>
      <c r="J526" s="115"/>
      <c r="K526" s="112"/>
      <c r="L526" s="115"/>
      <c r="M526" s="112"/>
      <c r="N526" s="115"/>
      <c r="O526" s="112"/>
      <c r="P526" s="115"/>
      <c r="Q526" s="112"/>
      <c r="R526" s="115"/>
      <c r="S526" s="112"/>
    </row>
    <row r="527" spans="1:19" ht="4.5" customHeight="1">
      <c r="A527" s="121"/>
      <c r="B527" s="121"/>
      <c r="C527" s="121"/>
      <c r="D527" s="121"/>
      <c r="E527" s="121"/>
      <c r="F527" s="121"/>
      <c r="G527" s="121"/>
      <c r="H527" s="121"/>
      <c r="I527" s="121"/>
      <c r="J527" s="121"/>
      <c r="K527" s="121"/>
      <c r="L527" s="121"/>
      <c r="M527" s="121"/>
      <c r="N527" s="121"/>
      <c r="O527" s="121"/>
      <c r="P527" s="121"/>
      <c r="Q527" s="121"/>
      <c r="R527" s="121"/>
      <c r="S527" s="121"/>
    </row>
    <row r="528" spans="1:19" ht="24.75" customHeight="1">
      <c r="A528" s="122" t="s">
        <v>43</v>
      </c>
      <c r="B528" s="122"/>
      <c r="C528" s="122"/>
      <c r="D528" s="112" t="str">
        <f>'Ordine Entrata'!$A$47</f>
        <v> </v>
      </c>
      <c r="E528" s="112"/>
      <c r="F528" s="112"/>
      <c r="G528" s="60"/>
      <c r="H528" s="116" t="s">
        <v>44</v>
      </c>
      <c r="I528" s="116"/>
      <c r="J528" s="116" t="s">
        <v>45</v>
      </c>
      <c r="K528" s="116"/>
      <c r="L528" s="116" t="s">
        <v>46</v>
      </c>
      <c r="M528" s="116"/>
      <c r="N528" s="116" t="s">
        <v>57</v>
      </c>
      <c r="O528" s="116"/>
      <c r="P528" s="116" t="s">
        <v>58</v>
      </c>
      <c r="Q528" s="116"/>
      <c r="R528" s="116" t="s">
        <v>47</v>
      </c>
      <c r="S528" s="116"/>
    </row>
    <row r="529" spans="1:19" ht="10.5" customHeight="1">
      <c r="A529" s="119" t="s">
        <v>48</v>
      </c>
      <c r="B529" s="119"/>
      <c r="C529" s="119"/>
      <c r="D529" s="119"/>
      <c r="E529" s="119"/>
      <c r="F529" s="119"/>
      <c r="G529" s="116" t="s">
        <v>49</v>
      </c>
      <c r="H529" s="112"/>
      <c r="I529" s="115"/>
      <c r="J529" s="112"/>
      <c r="K529" s="115"/>
      <c r="L529" s="112"/>
      <c r="M529" s="115"/>
      <c r="N529" s="112"/>
      <c r="O529" s="115"/>
      <c r="P529" s="112"/>
      <c r="Q529" s="115"/>
      <c r="R529" s="112"/>
      <c r="S529" s="115"/>
    </row>
    <row r="530" spans="1:19" ht="10.5" customHeight="1">
      <c r="A530" s="117" t="str">
        <f>'Ordine Entrata'!$B$47</f>
        <v> </v>
      </c>
      <c r="B530" s="117"/>
      <c r="C530" s="117"/>
      <c r="D530" s="117"/>
      <c r="E530" s="117"/>
      <c r="F530" s="117"/>
      <c r="G530" s="116"/>
      <c r="H530" s="112"/>
      <c r="I530" s="115"/>
      <c r="J530" s="112"/>
      <c r="K530" s="115"/>
      <c r="L530" s="112"/>
      <c r="M530" s="115"/>
      <c r="N530" s="112"/>
      <c r="O530" s="115"/>
      <c r="P530" s="112"/>
      <c r="Q530" s="115"/>
      <c r="R530" s="112"/>
      <c r="S530" s="115"/>
    </row>
    <row r="531" spans="1:19" ht="10.5" customHeight="1">
      <c r="A531" s="118"/>
      <c r="B531" s="118"/>
      <c r="C531" s="118"/>
      <c r="D531" s="118"/>
      <c r="E531" s="118"/>
      <c r="F531" s="118"/>
      <c r="G531" s="116"/>
      <c r="H531" s="112"/>
      <c r="I531" s="115"/>
      <c r="J531" s="112"/>
      <c r="K531" s="115"/>
      <c r="L531" s="112"/>
      <c r="M531" s="115"/>
      <c r="N531" s="112"/>
      <c r="O531" s="115"/>
      <c r="P531" s="112"/>
      <c r="Q531" s="115"/>
      <c r="R531" s="112"/>
      <c r="S531" s="115"/>
    </row>
    <row r="532" spans="1:19" ht="10.5" customHeight="1">
      <c r="A532" s="119" t="s">
        <v>50</v>
      </c>
      <c r="B532" s="119"/>
      <c r="C532" s="119"/>
      <c r="D532" s="119"/>
      <c r="E532" s="119"/>
      <c r="F532" s="119"/>
      <c r="G532" s="116" t="s">
        <v>51</v>
      </c>
      <c r="H532" s="112"/>
      <c r="I532" s="115"/>
      <c r="J532" s="112"/>
      <c r="K532" s="115"/>
      <c r="L532" s="112"/>
      <c r="M532" s="115"/>
      <c r="N532" s="112"/>
      <c r="O532" s="115"/>
      <c r="P532" s="112"/>
      <c r="Q532" s="115"/>
      <c r="R532" s="112"/>
      <c r="S532" s="115"/>
    </row>
    <row r="533" spans="1:19" ht="10.5" customHeight="1">
      <c r="A533" s="117" t="str">
        <f>CONCATENATE('Ordine Entrata'!$C$47," ",'Ordine Entrata'!$D$47)</f>
        <v>   </v>
      </c>
      <c r="B533" s="117"/>
      <c r="C533" s="117"/>
      <c r="D533" s="117"/>
      <c r="E533" s="117"/>
      <c r="F533" s="117"/>
      <c r="G533" s="116"/>
      <c r="H533" s="112"/>
      <c r="I533" s="115"/>
      <c r="J533" s="112"/>
      <c r="K533" s="115"/>
      <c r="L533" s="112"/>
      <c r="M533" s="115"/>
      <c r="N533" s="112"/>
      <c r="O533" s="115"/>
      <c r="P533" s="112"/>
      <c r="Q533" s="115"/>
      <c r="R533" s="112"/>
      <c r="S533" s="115"/>
    </row>
    <row r="534" spans="1:19" ht="10.5" customHeight="1">
      <c r="A534" s="118"/>
      <c r="B534" s="118"/>
      <c r="C534" s="118"/>
      <c r="D534" s="118"/>
      <c r="E534" s="118"/>
      <c r="F534" s="118"/>
      <c r="G534" s="116"/>
      <c r="H534" s="112"/>
      <c r="I534" s="115"/>
      <c r="J534" s="112"/>
      <c r="K534" s="115"/>
      <c r="L534" s="112"/>
      <c r="M534" s="115"/>
      <c r="N534" s="112"/>
      <c r="O534" s="115"/>
      <c r="P534" s="112"/>
      <c r="Q534" s="115"/>
      <c r="R534" s="112"/>
      <c r="S534" s="115"/>
    </row>
    <row r="535" spans="1:19" ht="10.5" customHeight="1">
      <c r="A535" s="119"/>
      <c r="B535" s="119"/>
      <c r="C535" s="119"/>
      <c r="D535" s="119"/>
      <c r="E535" s="119"/>
      <c r="F535" s="119"/>
      <c r="G535" s="116" t="s">
        <v>47</v>
      </c>
      <c r="H535" s="115"/>
      <c r="I535" s="112"/>
      <c r="J535" s="115"/>
      <c r="K535" s="112"/>
      <c r="L535" s="115"/>
      <c r="M535" s="112"/>
      <c r="N535" s="115"/>
      <c r="O535" s="112"/>
      <c r="P535" s="115"/>
      <c r="Q535" s="112"/>
      <c r="R535" s="115"/>
      <c r="S535" s="112"/>
    </row>
    <row r="536" spans="1:19" ht="10.5" customHeight="1">
      <c r="A536" s="117"/>
      <c r="B536" s="117"/>
      <c r="C536" s="117"/>
      <c r="D536" s="117"/>
      <c r="E536" s="117"/>
      <c r="F536" s="117"/>
      <c r="G536" s="116"/>
      <c r="H536" s="115"/>
      <c r="I536" s="112"/>
      <c r="J536" s="115"/>
      <c r="K536" s="112"/>
      <c r="L536" s="115"/>
      <c r="M536" s="112"/>
      <c r="N536" s="115"/>
      <c r="O536" s="112"/>
      <c r="P536" s="115"/>
      <c r="Q536" s="112"/>
      <c r="R536" s="115"/>
      <c r="S536" s="112"/>
    </row>
    <row r="537" spans="1:19" ht="10.5" customHeight="1">
      <c r="A537" s="118"/>
      <c r="B537" s="118"/>
      <c r="C537" s="118"/>
      <c r="D537" s="118"/>
      <c r="E537" s="118"/>
      <c r="F537" s="118"/>
      <c r="G537" s="116"/>
      <c r="H537" s="115"/>
      <c r="I537" s="112"/>
      <c r="J537" s="115"/>
      <c r="K537" s="112"/>
      <c r="L537" s="115"/>
      <c r="M537" s="112"/>
      <c r="N537" s="115"/>
      <c r="O537" s="112"/>
      <c r="P537" s="115"/>
      <c r="Q537" s="112"/>
      <c r="R537" s="115"/>
      <c r="S537" s="112"/>
    </row>
    <row r="538" spans="1:19" ht="4.5" customHeight="1">
      <c r="A538" s="121"/>
      <c r="B538" s="121"/>
      <c r="C538" s="121"/>
      <c r="D538" s="121"/>
      <c r="E538" s="121"/>
      <c r="F538" s="121"/>
      <c r="G538" s="121"/>
      <c r="H538" s="121"/>
      <c r="I538" s="121"/>
      <c r="J538" s="121"/>
      <c r="K538" s="121"/>
      <c r="L538" s="121"/>
      <c r="M538" s="121"/>
      <c r="N538" s="121"/>
      <c r="O538" s="121"/>
      <c r="P538" s="121"/>
      <c r="Q538" s="121"/>
      <c r="R538" s="121"/>
      <c r="S538" s="121"/>
    </row>
    <row r="539" spans="1:19" ht="24.75" customHeight="1">
      <c r="A539" s="122" t="s">
        <v>43</v>
      </c>
      <c r="B539" s="122"/>
      <c r="C539" s="122"/>
      <c r="D539" s="112" t="str">
        <f>'Ordine Entrata'!$A$48</f>
        <v> </v>
      </c>
      <c r="E539" s="112"/>
      <c r="F539" s="112"/>
      <c r="G539" s="60"/>
      <c r="H539" s="116" t="s">
        <v>44</v>
      </c>
      <c r="I539" s="116"/>
      <c r="J539" s="116" t="s">
        <v>45</v>
      </c>
      <c r="K539" s="116"/>
      <c r="L539" s="116" t="s">
        <v>46</v>
      </c>
      <c r="M539" s="116"/>
      <c r="N539" s="116" t="s">
        <v>57</v>
      </c>
      <c r="O539" s="116"/>
      <c r="P539" s="116" t="s">
        <v>58</v>
      </c>
      <c r="Q539" s="116"/>
      <c r="R539" s="116" t="s">
        <v>47</v>
      </c>
      <c r="S539" s="116"/>
    </row>
    <row r="540" spans="1:19" ht="10.5" customHeight="1">
      <c r="A540" s="119" t="s">
        <v>48</v>
      </c>
      <c r="B540" s="119"/>
      <c r="C540" s="119"/>
      <c r="D540" s="119"/>
      <c r="E540" s="119"/>
      <c r="F540" s="119"/>
      <c r="G540" s="116" t="s">
        <v>49</v>
      </c>
      <c r="H540" s="112"/>
      <c r="I540" s="115"/>
      <c r="J540" s="112"/>
      <c r="K540" s="115"/>
      <c r="L540" s="112"/>
      <c r="M540" s="115"/>
      <c r="N540" s="112"/>
      <c r="O540" s="115"/>
      <c r="P540" s="112"/>
      <c r="Q540" s="115"/>
      <c r="R540" s="112"/>
      <c r="S540" s="115"/>
    </row>
    <row r="541" spans="1:19" ht="10.5" customHeight="1">
      <c r="A541" s="117" t="str">
        <f>'Ordine Entrata'!$B$48</f>
        <v> </v>
      </c>
      <c r="B541" s="117"/>
      <c r="C541" s="117"/>
      <c r="D541" s="117"/>
      <c r="E541" s="117"/>
      <c r="F541" s="117"/>
      <c r="G541" s="116"/>
      <c r="H541" s="112"/>
      <c r="I541" s="115"/>
      <c r="J541" s="112"/>
      <c r="K541" s="115"/>
      <c r="L541" s="112"/>
      <c r="M541" s="115"/>
      <c r="N541" s="112"/>
      <c r="O541" s="115"/>
      <c r="P541" s="112"/>
      <c r="Q541" s="115"/>
      <c r="R541" s="112"/>
      <c r="S541" s="115"/>
    </row>
    <row r="542" spans="1:19" ht="10.5" customHeight="1">
      <c r="A542" s="118"/>
      <c r="B542" s="118"/>
      <c r="C542" s="118"/>
      <c r="D542" s="118"/>
      <c r="E542" s="118"/>
      <c r="F542" s="118"/>
      <c r="G542" s="116"/>
      <c r="H542" s="112"/>
      <c r="I542" s="115"/>
      <c r="J542" s="112"/>
      <c r="K542" s="115"/>
      <c r="L542" s="112"/>
      <c r="M542" s="115"/>
      <c r="N542" s="112"/>
      <c r="O542" s="115"/>
      <c r="P542" s="112"/>
      <c r="Q542" s="115"/>
      <c r="R542" s="112"/>
      <c r="S542" s="115"/>
    </row>
    <row r="543" spans="1:19" ht="10.5" customHeight="1">
      <c r="A543" s="119" t="s">
        <v>50</v>
      </c>
      <c r="B543" s="119"/>
      <c r="C543" s="119"/>
      <c r="D543" s="119"/>
      <c r="E543" s="119"/>
      <c r="F543" s="119"/>
      <c r="G543" s="116" t="s">
        <v>51</v>
      </c>
      <c r="H543" s="112"/>
      <c r="I543" s="115"/>
      <c r="J543" s="112"/>
      <c r="K543" s="115"/>
      <c r="L543" s="112"/>
      <c r="M543" s="115"/>
      <c r="N543" s="112"/>
      <c r="O543" s="115"/>
      <c r="P543" s="112"/>
      <c r="Q543" s="115"/>
      <c r="R543" s="112"/>
      <c r="S543" s="115"/>
    </row>
    <row r="544" spans="1:19" ht="10.5" customHeight="1">
      <c r="A544" s="117" t="str">
        <f>CONCATENATE('Ordine Entrata'!$C$48," ",'Ordine Entrata'!$D$48)</f>
        <v>   </v>
      </c>
      <c r="B544" s="117"/>
      <c r="C544" s="117"/>
      <c r="D544" s="117"/>
      <c r="E544" s="117"/>
      <c r="F544" s="117"/>
      <c r="G544" s="116"/>
      <c r="H544" s="112"/>
      <c r="I544" s="115"/>
      <c r="J544" s="112"/>
      <c r="K544" s="115"/>
      <c r="L544" s="112"/>
      <c r="M544" s="115"/>
      <c r="N544" s="112"/>
      <c r="O544" s="115"/>
      <c r="P544" s="112"/>
      <c r="Q544" s="115"/>
      <c r="R544" s="112"/>
      <c r="S544" s="115"/>
    </row>
    <row r="545" spans="1:19" ht="10.5" customHeight="1">
      <c r="A545" s="118"/>
      <c r="B545" s="118"/>
      <c r="C545" s="118"/>
      <c r="D545" s="118"/>
      <c r="E545" s="118"/>
      <c r="F545" s="118"/>
      <c r="G545" s="116"/>
      <c r="H545" s="112"/>
      <c r="I545" s="115"/>
      <c r="J545" s="112"/>
      <c r="K545" s="115"/>
      <c r="L545" s="112"/>
      <c r="M545" s="115"/>
      <c r="N545" s="112"/>
      <c r="O545" s="115"/>
      <c r="P545" s="112"/>
      <c r="Q545" s="115"/>
      <c r="R545" s="112"/>
      <c r="S545" s="115"/>
    </row>
    <row r="546" spans="1:19" ht="10.5" customHeight="1">
      <c r="A546" s="119"/>
      <c r="B546" s="119"/>
      <c r="C546" s="119"/>
      <c r="D546" s="119"/>
      <c r="E546" s="119"/>
      <c r="F546" s="119"/>
      <c r="G546" s="116" t="s">
        <v>47</v>
      </c>
      <c r="H546" s="115"/>
      <c r="I546" s="112"/>
      <c r="J546" s="115"/>
      <c r="K546" s="112"/>
      <c r="L546" s="115"/>
      <c r="M546" s="112"/>
      <c r="N546" s="115"/>
      <c r="O546" s="112"/>
      <c r="P546" s="115"/>
      <c r="Q546" s="112"/>
      <c r="R546" s="115"/>
      <c r="S546" s="112"/>
    </row>
    <row r="547" spans="1:19" ht="10.5" customHeight="1">
      <c r="A547" s="117"/>
      <c r="B547" s="117"/>
      <c r="C547" s="117"/>
      <c r="D547" s="117"/>
      <c r="E547" s="117"/>
      <c r="F547" s="117"/>
      <c r="G547" s="116"/>
      <c r="H547" s="115"/>
      <c r="I547" s="112"/>
      <c r="J547" s="115"/>
      <c r="K547" s="112"/>
      <c r="L547" s="115"/>
      <c r="M547" s="112"/>
      <c r="N547" s="115"/>
      <c r="O547" s="112"/>
      <c r="P547" s="115"/>
      <c r="Q547" s="112"/>
      <c r="R547" s="115"/>
      <c r="S547" s="112"/>
    </row>
    <row r="548" spans="1:19" ht="10.5" customHeight="1">
      <c r="A548" s="118"/>
      <c r="B548" s="118"/>
      <c r="C548" s="118"/>
      <c r="D548" s="118"/>
      <c r="E548" s="118"/>
      <c r="F548" s="118"/>
      <c r="G548" s="116"/>
      <c r="H548" s="115"/>
      <c r="I548" s="112"/>
      <c r="J548" s="115"/>
      <c r="K548" s="112"/>
      <c r="L548" s="115"/>
      <c r="M548" s="112"/>
      <c r="N548" s="115"/>
      <c r="O548" s="112"/>
      <c r="P548" s="115"/>
      <c r="Q548" s="112"/>
      <c r="R548" s="115"/>
      <c r="S548" s="112"/>
    </row>
    <row r="549" ht="19.5" customHeight="1"/>
    <row r="550" spans="1:19" ht="12.75">
      <c r="A550" s="120" t="s">
        <v>39</v>
      </c>
      <c r="B550" s="120"/>
      <c r="C550" s="120"/>
      <c r="D550" s="120"/>
      <c r="E550" s="123" t="str">
        <f>$E$1</f>
        <v>CAMPIONATO ITALIANO FISR 2017</v>
      </c>
      <c r="F550" s="123"/>
      <c r="G550" s="123"/>
      <c r="H550" s="123"/>
      <c r="I550" s="123"/>
      <c r="J550" s="123"/>
      <c r="K550" s="123"/>
      <c r="L550" s="123"/>
      <c r="M550" s="123"/>
      <c r="N550" s="123"/>
      <c r="O550" s="123"/>
      <c r="P550" s="123"/>
      <c r="Q550" s="123"/>
      <c r="R550" s="123"/>
      <c r="S550" s="123"/>
    </row>
    <row r="551" spans="1:19" ht="12.75">
      <c r="A551" s="121"/>
      <c r="B551" s="121"/>
      <c r="C551" s="121"/>
      <c r="D551" s="121"/>
      <c r="E551" s="121"/>
      <c r="F551" s="121"/>
      <c r="G551" s="121"/>
      <c r="H551" s="121"/>
      <c r="I551" s="121"/>
      <c r="J551" s="121"/>
      <c r="K551" s="121"/>
      <c r="L551" s="121"/>
      <c r="M551" s="121"/>
      <c r="N551" s="121"/>
      <c r="O551" s="121"/>
      <c r="P551" s="121"/>
      <c r="Q551" s="121"/>
      <c r="R551" s="121"/>
      <c r="S551" s="121"/>
    </row>
    <row r="552" spans="1:19" ht="12.75">
      <c r="A552" s="120" t="s">
        <v>40</v>
      </c>
      <c r="B552" s="120"/>
      <c r="C552" s="111">
        <f>$C$3</f>
        <v>0</v>
      </c>
      <c r="D552" s="111"/>
      <c r="E552" s="111"/>
      <c r="F552" s="111"/>
      <c r="G552" s="111"/>
      <c r="H552" s="111"/>
      <c r="I552" s="111"/>
      <c r="J552" s="111"/>
      <c r="K552" s="111"/>
      <c r="L552" s="111"/>
      <c r="M552" s="111"/>
      <c r="N552" s="111"/>
      <c r="O552" s="59" t="s">
        <v>41</v>
      </c>
      <c r="P552" s="110">
        <f>$P$3</f>
        <v>42893</v>
      </c>
      <c r="Q552" s="110"/>
      <c r="R552" s="110"/>
      <c r="S552" s="110"/>
    </row>
    <row r="553" spans="1:19" ht="12.75">
      <c r="A553" s="121"/>
      <c r="B553" s="121"/>
      <c r="C553" s="121"/>
      <c r="D553" s="121"/>
      <c r="E553" s="121"/>
      <c r="F553" s="121"/>
      <c r="G553" s="121"/>
      <c r="H553" s="121"/>
      <c r="I553" s="121"/>
      <c r="J553" s="121"/>
      <c r="K553" s="121"/>
      <c r="L553" s="121"/>
      <c r="M553" s="121"/>
      <c r="N553" s="121"/>
      <c r="O553" s="121"/>
      <c r="P553" s="121"/>
      <c r="Q553" s="121"/>
      <c r="R553" s="121"/>
      <c r="S553" s="121"/>
    </row>
    <row r="554" spans="1:19" ht="12.75">
      <c r="A554" s="120" t="s">
        <v>42</v>
      </c>
      <c r="B554" s="120"/>
      <c r="C554" s="111">
        <f>$C$5</f>
        <v>0</v>
      </c>
      <c r="D554" s="111"/>
      <c r="E554" s="111"/>
      <c r="F554" s="111"/>
      <c r="G554" s="111"/>
      <c r="H554" s="111"/>
      <c r="I554" s="111"/>
      <c r="J554" s="111"/>
      <c r="K554" s="111"/>
      <c r="L554" s="111"/>
      <c r="M554" s="111"/>
      <c r="N554" s="111"/>
      <c r="O554" s="111"/>
      <c r="P554" s="111"/>
      <c r="Q554" s="111"/>
      <c r="S554" s="98"/>
    </row>
    <row r="555" spans="1:19" ht="7.5" customHeight="1">
      <c r="A555" s="121"/>
      <c r="B555" s="121"/>
      <c r="C555" s="121"/>
      <c r="D555" s="121"/>
      <c r="E555" s="121"/>
      <c r="F555" s="121"/>
      <c r="G555" s="121"/>
      <c r="H555" s="121"/>
      <c r="I555" s="121"/>
      <c r="J555" s="121"/>
      <c r="K555" s="121"/>
      <c r="L555" s="121"/>
      <c r="M555" s="121"/>
      <c r="N555" s="121"/>
      <c r="O555" s="121"/>
      <c r="P555" s="121"/>
      <c r="Q555" s="121"/>
      <c r="R555" s="121"/>
      <c r="S555" s="121"/>
    </row>
    <row r="556" spans="1:19" ht="24.75" customHeight="1">
      <c r="A556" s="122" t="s">
        <v>43</v>
      </c>
      <c r="B556" s="122"/>
      <c r="C556" s="122"/>
      <c r="D556" s="112" t="str">
        <f>'Ordine Entrata'!$A$49</f>
        <v> </v>
      </c>
      <c r="E556" s="112"/>
      <c r="F556" s="112"/>
      <c r="G556" s="60"/>
      <c r="H556" s="116" t="s">
        <v>44</v>
      </c>
      <c r="I556" s="116"/>
      <c r="J556" s="116" t="s">
        <v>45</v>
      </c>
      <c r="K556" s="116"/>
      <c r="L556" s="116" t="s">
        <v>46</v>
      </c>
      <c r="M556" s="116"/>
      <c r="N556" s="116" t="s">
        <v>57</v>
      </c>
      <c r="O556" s="116"/>
      <c r="P556" s="116" t="s">
        <v>58</v>
      </c>
      <c r="Q556" s="116"/>
      <c r="R556" s="116" t="s">
        <v>47</v>
      </c>
      <c r="S556" s="116"/>
    </row>
    <row r="557" spans="1:19" ht="10.5" customHeight="1">
      <c r="A557" s="119" t="s">
        <v>48</v>
      </c>
      <c r="B557" s="119"/>
      <c r="C557" s="119"/>
      <c r="D557" s="119"/>
      <c r="E557" s="119"/>
      <c r="F557" s="119"/>
      <c r="G557" s="116" t="s">
        <v>49</v>
      </c>
      <c r="H557" s="112"/>
      <c r="I557" s="115"/>
      <c r="J557" s="112"/>
      <c r="K557" s="115"/>
      <c r="L557" s="112"/>
      <c r="M557" s="115"/>
      <c r="N557" s="112"/>
      <c r="O557" s="115"/>
      <c r="P557" s="112"/>
      <c r="Q557" s="115"/>
      <c r="R557" s="112"/>
      <c r="S557" s="115"/>
    </row>
    <row r="558" spans="1:19" ht="10.5" customHeight="1">
      <c r="A558" s="117" t="str">
        <f>'Ordine Entrata'!$B$49</f>
        <v> </v>
      </c>
      <c r="B558" s="117"/>
      <c r="C558" s="117"/>
      <c r="D558" s="117"/>
      <c r="E558" s="117"/>
      <c r="F558" s="117"/>
      <c r="G558" s="116"/>
      <c r="H558" s="112"/>
      <c r="I558" s="115"/>
      <c r="J558" s="112"/>
      <c r="K558" s="115"/>
      <c r="L558" s="112"/>
      <c r="M558" s="115"/>
      <c r="N558" s="112"/>
      <c r="O558" s="115"/>
      <c r="P558" s="112"/>
      <c r="Q558" s="115"/>
      <c r="R558" s="112"/>
      <c r="S558" s="115"/>
    </row>
    <row r="559" spans="1:19" ht="10.5" customHeight="1">
      <c r="A559" s="118"/>
      <c r="B559" s="118"/>
      <c r="C559" s="118"/>
      <c r="D559" s="118"/>
      <c r="E559" s="118"/>
      <c r="F559" s="118"/>
      <c r="G559" s="116"/>
      <c r="H559" s="112"/>
      <c r="I559" s="115"/>
      <c r="J559" s="112"/>
      <c r="K559" s="115"/>
      <c r="L559" s="112"/>
      <c r="M559" s="115"/>
      <c r="N559" s="112"/>
      <c r="O559" s="115"/>
      <c r="P559" s="112"/>
      <c r="Q559" s="115"/>
      <c r="R559" s="112"/>
      <c r="S559" s="115"/>
    </row>
    <row r="560" spans="1:19" ht="10.5" customHeight="1">
      <c r="A560" s="119" t="s">
        <v>50</v>
      </c>
      <c r="B560" s="119"/>
      <c r="C560" s="119"/>
      <c r="D560" s="119"/>
      <c r="E560" s="119"/>
      <c r="F560" s="119"/>
      <c r="G560" s="116" t="s">
        <v>51</v>
      </c>
      <c r="H560" s="112"/>
      <c r="I560" s="115"/>
      <c r="J560" s="112"/>
      <c r="K560" s="115"/>
      <c r="L560" s="112"/>
      <c r="M560" s="115"/>
      <c r="N560" s="112"/>
      <c r="O560" s="115"/>
      <c r="P560" s="112"/>
      <c r="Q560" s="115"/>
      <c r="R560" s="112"/>
      <c r="S560" s="115"/>
    </row>
    <row r="561" spans="1:19" ht="10.5" customHeight="1">
      <c r="A561" s="117" t="str">
        <f>CONCATENATE('Ordine Entrata'!$C$49," ",'Ordine Entrata'!$D$49)</f>
        <v>   </v>
      </c>
      <c r="B561" s="117"/>
      <c r="C561" s="117"/>
      <c r="D561" s="117"/>
      <c r="E561" s="117"/>
      <c r="F561" s="117"/>
      <c r="G561" s="116"/>
      <c r="H561" s="112"/>
      <c r="I561" s="115"/>
      <c r="J561" s="112"/>
      <c r="K561" s="115"/>
      <c r="L561" s="112"/>
      <c r="M561" s="115"/>
      <c r="N561" s="112"/>
      <c r="O561" s="115"/>
      <c r="P561" s="112"/>
      <c r="Q561" s="115"/>
      <c r="R561" s="112"/>
      <c r="S561" s="115"/>
    </row>
    <row r="562" spans="1:19" ht="10.5" customHeight="1">
      <c r="A562" s="118"/>
      <c r="B562" s="118"/>
      <c r="C562" s="118"/>
      <c r="D562" s="118"/>
      <c r="E562" s="118"/>
      <c r="F562" s="118"/>
      <c r="G562" s="116"/>
      <c r="H562" s="112"/>
      <c r="I562" s="115"/>
      <c r="J562" s="112"/>
      <c r="K562" s="115"/>
      <c r="L562" s="112"/>
      <c r="M562" s="115"/>
      <c r="N562" s="112"/>
      <c r="O562" s="115"/>
      <c r="P562" s="112"/>
      <c r="Q562" s="115"/>
      <c r="R562" s="112"/>
      <c r="S562" s="115"/>
    </row>
    <row r="563" spans="1:19" ht="10.5" customHeight="1">
      <c r="A563" s="119"/>
      <c r="B563" s="119"/>
      <c r="C563" s="119"/>
      <c r="D563" s="119"/>
      <c r="E563" s="119"/>
      <c r="F563" s="119"/>
      <c r="G563" s="116" t="s">
        <v>47</v>
      </c>
      <c r="H563" s="115"/>
      <c r="I563" s="112"/>
      <c r="J563" s="115"/>
      <c r="K563" s="112"/>
      <c r="L563" s="115"/>
      <c r="M563" s="112"/>
      <c r="N563" s="115"/>
      <c r="O563" s="112"/>
      <c r="P563" s="115"/>
      <c r="Q563" s="112"/>
      <c r="R563" s="115"/>
      <c r="S563" s="112"/>
    </row>
    <row r="564" spans="1:19" ht="10.5" customHeight="1">
      <c r="A564" s="117"/>
      <c r="B564" s="117"/>
      <c r="C564" s="117"/>
      <c r="D564" s="117"/>
      <c r="E564" s="117"/>
      <c r="F564" s="117"/>
      <c r="G564" s="116"/>
      <c r="H564" s="115"/>
      <c r="I564" s="112"/>
      <c r="J564" s="115"/>
      <c r="K564" s="112"/>
      <c r="L564" s="115"/>
      <c r="M564" s="112"/>
      <c r="N564" s="115"/>
      <c r="O564" s="112"/>
      <c r="P564" s="115"/>
      <c r="Q564" s="112"/>
      <c r="R564" s="115"/>
      <c r="S564" s="112"/>
    </row>
    <row r="565" spans="1:19" ht="10.5" customHeight="1">
      <c r="A565" s="118"/>
      <c r="B565" s="118"/>
      <c r="C565" s="118"/>
      <c r="D565" s="118"/>
      <c r="E565" s="118"/>
      <c r="F565" s="118"/>
      <c r="G565" s="116"/>
      <c r="H565" s="115"/>
      <c r="I565" s="112"/>
      <c r="J565" s="115"/>
      <c r="K565" s="112"/>
      <c r="L565" s="115"/>
      <c r="M565" s="112"/>
      <c r="N565" s="115"/>
      <c r="O565" s="112"/>
      <c r="P565" s="115"/>
      <c r="Q565" s="112"/>
      <c r="R565" s="115"/>
      <c r="S565" s="112"/>
    </row>
    <row r="566" spans="1:19" ht="4.5" customHeight="1">
      <c r="A566" s="121"/>
      <c r="B566" s="121"/>
      <c r="C566" s="121"/>
      <c r="D566" s="121"/>
      <c r="E566" s="121"/>
      <c r="F566" s="121"/>
      <c r="G566" s="121"/>
      <c r="H566" s="121"/>
      <c r="I566" s="121"/>
      <c r="J566" s="121"/>
      <c r="K566" s="121"/>
      <c r="L566" s="121"/>
      <c r="M566" s="121"/>
      <c r="N566" s="121"/>
      <c r="O566" s="121"/>
      <c r="P566" s="121"/>
      <c r="Q566" s="121"/>
      <c r="R566" s="121"/>
      <c r="S566" s="121"/>
    </row>
    <row r="567" spans="1:19" ht="24.75" customHeight="1">
      <c r="A567" s="122" t="s">
        <v>43</v>
      </c>
      <c r="B567" s="122"/>
      <c r="C567" s="122"/>
      <c r="D567" s="112" t="str">
        <f>'Ordine Entrata'!$A$50</f>
        <v> </v>
      </c>
      <c r="E567" s="112"/>
      <c r="F567" s="112"/>
      <c r="G567" s="60"/>
      <c r="H567" s="116" t="s">
        <v>44</v>
      </c>
      <c r="I567" s="116"/>
      <c r="J567" s="116" t="s">
        <v>45</v>
      </c>
      <c r="K567" s="116"/>
      <c r="L567" s="116" t="s">
        <v>46</v>
      </c>
      <c r="M567" s="116"/>
      <c r="N567" s="116" t="s">
        <v>57</v>
      </c>
      <c r="O567" s="116"/>
      <c r="P567" s="116" t="s">
        <v>58</v>
      </c>
      <c r="Q567" s="116"/>
      <c r="R567" s="116" t="s">
        <v>47</v>
      </c>
      <c r="S567" s="116"/>
    </row>
    <row r="568" spans="1:19" ht="10.5" customHeight="1">
      <c r="A568" s="119" t="s">
        <v>48</v>
      </c>
      <c r="B568" s="119"/>
      <c r="C568" s="119"/>
      <c r="D568" s="119"/>
      <c r="E568" s="119"/>
      <c r="F568" s="119"/>
      <c r="G568" s="116" t="s">
        <v>49</v>
      </c>
      <c r="H568" s="112"/>
      <c r="I568" s="115"/>
      <c r="J568" s="112"/>
      <c r="K568" s="115"/>
      <c r="L568" s="112"/>
      <c r="M568" s="115"/>
      <c r="N568" s="112"/>
      <c r="O568" s="115"/>
      <c r="P568" s="112"/>
      <c r="Q568" s="115"/>
      <c r="R568" s="112"/>
      <c r="S568" s="115"/>
    </row>
    <row r="569" spans="1:19" ht="10.5" customHeight="1">
      <c r="A569" s="117" t="str">
        <f>'Ordine Entrata'!$B$50</f>
        <v> </v>
      </c>
      <c r="B569" s="117"/>
      <c r="C569" s="117"/>
      <c r="D569" s="117"/>
      <c r="E569" s="117"/>
      <c r="F569" s="117"/>
      <c r="G569" s="116"/>
      <c r="H569" s="112"/>
      <c r="I569" s="115"/>
      <c r="J569" s="112"/>
      <c r="K569" s="115"/>
      <c r="L569" s="112"/>
      <c r="M569" s="115"/>
      <c r="N569" s="112"/>
      <c r="O569" s="115"/>
      <c r="P569" s="112"/>
      <c r="Q569" s="115"/>
      <c r="R569" s="112"/>
      <c r="S569" s="115"/>
    </row>
    <row r="570" spans="1:19" ht="10.5" customHeight="1">
      <c r="A570" s="118"/>
      <c r="B570" s="118"/>
      <c r="C570" s="118"/>
      <c r="D570" s="118"/>
      <c r="E570" s="118"/>
      <c r="F570" s="118"/>
      <c r="G570" s="116"/>
      <c r="H570" s="112"/>
      <c r="I570" s="115"/>
      <c r="J570" s="112"/>
      <c r="K570" s="115"/>
      <c r="L570" s="112"/>
      <c r="M570" s="115"/>
      <c r="N570" s="112"/>
      <c r="O570" s="115"/>
      <c r="P570" s="112"/>
      <c r="Q570" s="115"/>
      <c r="R570" s="112"/>
      <c r="S570" s="115"/>
    </row>
    <row r="571" spans="1:19" ht="10.5" customHeight="1">
      <c r="A571" s="119" t="s">
        <v>50</v>
      </c>
      <c r="B571" s="119"/>
      <c r="C571" s="119"/>
      <c r="D571" s="119"/>
      <c r="E571" s="119"/>
      <c r="F571" s="119"/>
      <c r="G571" s="116" t="s">
        <v>51</v>
      </c>
      <c r="H571" s="112"/>
      <c r="I571" s="115"/>
      <c r="J571" s="112"/>
      <c r="K571" s="115"/>
      <c r="L571" s="112"/>
      <c r="M571" s="115"/>
      <c r="N571" s="112"/>
      <c r="O571" s="115"/>
      <c r="P571" s="112"/>
      <c r="Q571" s="115"/>
      <c r="R571" s="112"/>
      <c r="S571" s="115"/>
    </row>
    <row r="572" spans="1:19" ht="10.5" customHeight="1">
      <c r="A572" s="117" t="str">
        <f>CONCATENATE('Ordine Entrata'!$C$50," ",'Ordine Entrata'!$D$50)</f>
        <v>   </v>
      </c>
      <c r="B572" s="117"/>
      <c r="C572" s="117"/>
      <c r="D572" s="117"/>
      <c r="E572" s="117"/>
      <c r="F572" s="117"/>
      <c r="G572" s="116"/>
      <c r="H572" s="112"/>
      <c r="I572" s="115"/>
      <c r="J572" s="112"/>
      <c r="K572" s="115"/>
      <c r="L572" s="112"/>
      <c r="M572" s="115"/>
      <c r="N572" s="112"/>
      <c r="O572" s="115"/>
      <c r="P572" s="112"/>
      <c r="Q572" s="115"/>
      <c r="R572" s="112"/>
      <c r="S572" s="115"/>
    </row>
    <row r="573" spans="1:19" ht="10.5" customHeight="1">
      <c r="A573" s="118"/>
      <c r="B573" s="118"/>
      <c r="C573" s="118"/>
      <c r="D573" s="118"/>
      <c r="E573" s="118"/>
      <c r="F573" s="118"/>
      <c r="G573" s="116"/>
      <c r="H573" s="112"/>
      <c r="I573" s="115"/>
      <c r="J573" s="112"/>
      <c r="K573" s="115"/>
      <c r="L573" s="112"/>
      <c r="M573" s="115"/>
      <c r="N573" s="112"/>
      <c r="O573" s="115"/>
      <c r="P573" s="112"/>
      <c r="Q573" s="115"/>
      <c r="R573" s="112"/>
      <c r="S573" s="115"/>
    </row>
    <row r="574" spans="1:19" ht="10.5" customHeight="1">
      <c r="A574" s="119"/>
      <c r="B574" s="119"/>
      <c r="C574" s="119"/>
      <c r="D574" s="119"/>
      <c r="E574" s="119"/>
      <c r="F574" s="119"/>
      <c r="G574" s="116" t="s">
        <v>47</v>
      </c>
      <c r="H574" s="115"/>
      <c r="I574" s="112"/>
      <c r="J574" s="115"/>
      <c r="K574" s="112"/>
      <c r="L574" s="115"/>
      <c r="M574" s="112"/>
      <c r="N574" s="115"/>
      <c r="O574" s="112"/>
      <c r="P574" s="115"/>
      <c r="Q574" s="112"/>
      <c r="R574" s="115"/>
      <c r="S574" s="112"/>
    </row>
    <row r="575" spans="1:19" ht="10.5" customHeight="1">
      <c r="A575" s="117"/>
      <c r="B575" s="117"/>
      <c r="C575" s="117"/>
      <c r="D575" s="117"/>
      <c r="E575" s="117"/>
      <c r="F575" s="117"/>
      <c r="G575" s="116"/>
      <c r="H575" s="115"/>
      <c r="I575" s="112"/>
      <c r="J575" s="115"/>
      <c r="K575" s="112"/>
      <c r="L575" s="115"/>
      <c r="M575" s="112"/>
      <c r="N575" s="115"/>
      <c r="O575" s="112"/>
      <c r="P575" s="115"/>
      <c r="Q575" s="112"/>
      <c r="R575" s="115"/>
      <c r="S575" s="112"/>
    </row>
    <row r="576" spans="1:19" ht="10.5" customHeight="1">
      <c r="A576" s="118"/>
      <c r="B576" s="118"/>
      <c r="C576" s="118"/>
      <c r="D576" s="118"/>
      <c r="E576" s="118"/>
      <c r="F576" s="118"/>
      <c r="G576" s="116"/>
      <c r="H576" s="115"/>
      <c r="I576" s="112"/>
      <c r="J576" s="115"/>
      <c r="K576" s="112"/>
      <c r="L576" s="115"/>
      <c r="M576" s="112"/>
      <c r="N576" s="115"/>
      <c r="O576" s="112"/>
      <c r="P576" s="115"/>
      <c r="Q576" s="112"/>
      <c r="R576" s="115"/>
      <c r="S576" s="112"/>
    </row>
    <row r="577" spans="1:19" ht="4.5" customHeight="1">
      <c r="A577" s="121"/>
      <c r="B577" s="121"/>
      <c r="C577" s="121"/>
      <c r="D577" s="121"/>
      <c r="E577" s="121"/>
      <c r="F577" s="121"/>
      <c r="G577" s="121"/>
      <c r="H577" s="121"/>
      <c r="I577" s="121"/>
      <c r="J577" s="121"/>
      <c r="K577" s="121"/>
      <c r="L577" s="121"/>
      <c r="M577" s="121"/>
      <c r="N577" s="121"/>
      <c r="O577" s="121"/>
      <c r="P577" s="121"/>
      <c r="Q577" s="121"/>
      <c r="R577" s="121"/>
      <c r="S577" s="121"/>
    </row>
    <row r="578" spans="1:19" ht="24.75" customHeight="1">
      <c r="A578" s="122" t="s">
        <v>43</v>
      </c>
      <c r="B578" s="122"/>
      <c r="C578" s="122"/>
      <c r="D578" s="112" t="str">
        <f>'Ordine Entrata'!$A$51</f>
        <v> </v>
      </c>
      <c r="E578" s="112"/>
      <c r="F578" s="112"/>
      <c r="G578" s="60"/>
      <c r="H578" s="116" t="s">
        <v>44</v>
      </c>
      <c r="I578" s="116"/>
      <c r="J578" s="116" t="s">
        <v>45</v>
      </c>
      <c r="K578" s="116"/>
      <c r="L578" s="116" t="s">
        <v>46</v>
      </c>
      <c r="M578" s="116"/>
      <c r="N578" s="116" t="s">
        <v>57</v>
      </c>
      <c r="O578" s="116"/>
      <c r="P578" s="116" t="s">
        <v>58</v>
      </c>
      <c r="Q578" s="116"/>
      <c r="R578" s="116" t="s">
        <v>47</v>
      </c>
      <c r="S578" s="116"/>
    </row>
    <row r="579" spans="1:19" ht="10.5" customHeight="1">
      <c r="A579" s="119" t="s">
        <v>48</v>
      </c>
      <c r="B579" s="119"/>
      <c r="C579" s="119"/>
      <c r="D579" s="119"/>
      <c r="E579" s="119"/>
      <c r="F579" s="119"/>
      <c r="G579" s="116" t="s">
        <v>49</v>
      </c>
      <c r="H579" s="112"/>
      <c r="I579" s="115"/>
      <c r="J579" s="112"/>
      <c r="K579" s="115"/>
      <c r="L579" s="112"/>
      <c r="M579" s="115"/>
      <c r="N579" s="112"/>
      <c r="O579" s="115"/>
      <c r="P579" s="112"/>
      <c r="Q579" s="115"/>
      <c r="R579" s="112"/>
      <c r="S579" s="115"/>
    </row>
    <row r="580" spans="1:19" ht="10.5" customHeight="1">
      <c r="A580" s="117" t="str">
        <f>'Ordine Entrata'!$B$51</f>
        <v> </v>
      </c>
      <c r="B580" s="117"/>
      <c r="C580" s="117"/>
      <c r="D580" s="117"/>
      <c r="E580" s="117"/>
      <c r="F580" s="117"/>
      <c r="G580" s="116"/>
      <c r="H580" s="112"/>
      <c r="I580" s="115"/>
      <c r="J580" s="112"/>
      <c r="K580" s="115"/>
      <c r="L580" s="112"/>
      <c r="M580" s="115"/>
      <c r="N580" s="112"/>
      <c r="O580" s="115"/>
      <c r="P580" s="112"/>
      <c r="Q580" s="115"/>
      <c r="R580" s="112"/>
      <c r="S580" s="115"/>
    </row>
    <row r="581" spans="1:19" ht="10.5" customHeight="1">
      <c r="A581" s="118"/>
      <c r="B581" s="118"/>
      <c r="C581" s="118"/>
      <c r="D581" s="118"/>
      <c r="E581" s="118"/>
      <c r="F581" s="118"/>
      <c r="G581" s="116"/>
      <c r="H581" s="112"/>
      <c r="I581" s="115"/>
      <c r="J581" s="112"/>
      <c r="K581" s="115"/>
      <c r="L581" s="112"/>
      <c r="M581" s="115"/>
      <c r="N581" s="112"/>
      <c r="O581" s="115"/>
      <c r="P581" s="112"/>
      <c r="Q581" s="115"/>
      <c r="R581" s="112"/>
      <c r="S581" s="115"/>
    </row>
    <row r="582" spans="1:19" ht="10.5" customHeight="1">
      <c r="A582" s="119" t="s">
        <v>50</v>
      </c>
      <c r="B582" s="119"/>
      <c r="C582" s="119"/>
      <c r="D582" s="119"/>
      <c r="E582" s="119"/>
      <c r="F582" s="119"/>
      <c r="G582" s="116" t="s">
        <v>51</v>
      </c>
      <c r="H582" s="112"/>
      <c r="I582" s="115"/>
      <c r="J582" s="112"/>
      <c r="K582" s="115"/>
      <c r="L582" s="112"/>
      <c r="M582" s="115"/>
      <c r="N582" s="112"/>
      <c r="O582" s="115"/>
      <c r="P582" s="112"/>
      <c r="Q582" s="115"/>
      <c r="R582" s="112"/>
      <c r="S582" s="115"/>
    </row>
    <row r="583" spans="1:19" ht="10.5" customHeight="1">
      <c r="A583" s="117" t="str">
        <f>CONCATENATE('Ordine Entrata'!$C$51," ",'Ordine Entrata'!$D$51)</f>
        <v>   </v>
      </c>
      <c r="B583" s="117"/>
      <c r="C583" s="117"/>
      <c r="D583" s="117"/>
      <c r="E583" s="117"/>
      <c r="F583" s="117"/>
      <c r="G583" s="116"/>
      <c r="H583" s="112"/>
      <c r="I583" s="115"/>
      <c r="J583" s="112"/>
      <c r="K583" s="115"/>
      <c r="L583" s="112"/>
      <c r="M583" s="115"/>
      <c r="N583" s="112"/>
      <c r="O583" s="115"/>
      <c r="P583" s="112"/>
      <c r="Q583" s="115"/>
      <c r="R583" s="112"/>
      <c r="S583" s="115"/>
    </row>
    <row r="584" spans="1:19" ht="10.5" customHeight="1">
      <c r="A584" s="118"/>
      <c r="B584" s="118"/>
      <c r="C584" s="118"/>
      <c r="D584" s="118"/>
      <c r="E584" s="118"/>
      <c r="F584" s="118"/>
      <c r="G584" s="116"/>
      <c r="H584" s="112"/>
      <c r="I584" s="115"/>
      <c r="J584" s="112"/>
      <c r="K584" s="115"/>
      <c r="L584" s="112"/>
      <c r="M584" s="115"/>
      <c r="N584" s="112"/>
      <c r="O584" s="115"/>
      <c r="P584" s="112"/>
      <c r="Q584" s="115"/>
      <c r="R584" s="112"/>
      <c r="S584" s="115"/>
    </row>
    <row r="585" spans="1:19" ht="10.5" customHeight="1">
      <c r="A585" s="119"/>
      <c r="B585" s="119"/>
      <c r="C585" s="119"/>
      <c r="D585" s="119"/>
      <c r="E585" s="119"/>
      <c r="F585" s="119"/>
      <c r="G585" s="116" t="s">
        <v>47</v>
      </c>
      <c r="H585" s="115"/>
      <c r="I585" s="112"/>
      <c r="J585" s="115"/>
      <c r="K585" s="112"/>
      <c r="L585" s="115"/>
      <c r="M585" s="112"/>
      <c r="N585" s="115"/>
      <c r="O585" s="112"/>
      <c r="P585" s="115"/>
      <c r="Q585" s="112"/>
      <c r="R585" s="115"/>
      <c r="S585" s="112"/>
    </row>
    <row r="586" spans="1:19" ht="10.5" customHeight="1">
      <c r="A586" s="117"/>
      <c r="B586" s="117"/>
      <c r="C586" s="117"/>
      <c r="D586" s="117"/>
      <c r="E586" s="117"/>
      <c r="F586" s="117"/>
      <c r="G586" s="116"/>
      <c r="H586" s="115"/>
      <c r="I586" s="112"/>
      <c r="J586" s="115"/>
      <c r="K586" s="112"/>
      <c r="L586" s="115"/>
      <c r="M586" s="112"/>
      <c r="N586" s="115"/>
      <c r="O586" s="112"/>
      <c r="P586" s="115"/>
      <c r="Q586" s="112"/>
      <c r="R586" s="115"/>
      <c r="S586" s="112"/>
    </row>
    <row r="587" spans="1:19" ht="10.5" customHeight="1">
      <c r="A587" s="118"/>
      <c r="B587" s="118"/>
      <c r="C587" s="118"/>
      <c r="D587" s="118"/>
      <c r="E587" s="118"/>
      <c r="F587" s="118"/>
      <c r="G587" s="116"/>
      <c r="H587" s="115"/>
      <c r="I587" s="112"/>
      <c r="J587" s="115"/>
      <c r="K587" s="112"/>
      <c r="L587" s="115"/>
      <c r="M587" s="112"/>
      <c r="N587" s="115"/>
      <c r="O587" s="112"/>
      <c r="P587" s="115"/>
      <c r="Q587" s="112"/>
      <c r="R587" s="115"/>
      <c r="S587" s="112"/>
    </row>
    <row r="588" spans="1:19" ht="4.5" customHeight="1">
      <c r="A588" s="121"/>
      <c r="B588" s="121"/>
      <c r="C588" s="121"/>
      <c r="D588" s="121"/>
      <c r="E588" s="121"/>
      <c r="F588" s="121"/>
      <c r="G588" s="121"/>
      <c r="H588" s="121"/>
      <c r="I588" s="121"/>
      <c r="J588" s="121"/>
      <c r="K588" s="121"/>
      <c r="L588" s="121"/>
      <c r="M588" s="121"/>
      <c r="N588" s="121"/>
      <c r="O588" s="121"/>
      <c r="P588" s="121"/>
      <c r="Q588" s="121"/>
      <c r="R588" s="121"/>
      <c r="S588" s="121"/>
    </row>
    <row r="589" spans="1:19" ht="24.75" customHeight="1">
      <c r="A589" s="122" t="s">
        <v>43</v>
      </c>
      <c r="B589" s="122"/>
      <c r="C589" s="122"/>
      <c r="D589" s="112" t="str">
        <f>'Ordine Entrata'!$A$52</f>
        <v> </v>
      </c>
      <c r="E589" s="112"/>
      <c r="F589" s="112"/>
      <c r="G589" s="60"/>
      <c r="H589" s="116" t="s">
        <v>44</v>
      </c>
      <c r="I589" s="116"/>
      <c r="J589" s="116" t="s">
        <v>45</v>
      </c>
      <c r="K589" s="116"/>
      <c r="L589" s="116" t="s">
        <v>46</v>
      </c>
      <c r="M589" s="116"/>
      <c r="N589" s="116" t="s">
        <v>57</v>
      </c>
      <c r="O589" s="116"/>
      <c r="P589" s="116" t="s">
        <v>58</v>
      </c>
      <c r="Q589" s="116"/>
      <c r="R589" s="116" t="s">
        <v>47</v>
      </c>
      <c r="S589" s="116"/>
    </row>
    <row r="590" spans="1:19" ht="10.5" customHeight="1">
      <c r="A590" s="119" t="s">
        <v>48</v>
      </c>
      <c r="B590" s="119"/>
      <c r="C590" s="119"/>
      <c r="D590" s="119"/>
      <c r="E590" s="119"/>
      <c r="F590" s="119"/>
      <c r="G590" s="116" t="s">
        <v>49</v>
      </c>
      <c r="H590" s="112"/>
      <c r="I590" s="115"/>
      <c r="J590" s="112"/>
      <c r="K590" s="115"/>
      <c r="L590" s="112"/>
      <c r="M590" s="115"/>
      <c r="N590" s="112"/>
      <c r="O590" s="115"/>
      <c r="P590" s="112"/>
      <c r="Q590" s="115"/>
      <c r="R590" s="112"/>
      <c r="S590" s="115"/>
    </row>
    <row r="591" spans="1:19" ht="10.5" customHeight="1">
      <c r="A591" s="117" t="str">
        <f>'Ordine Entrata'!$B$52</f>
        <v> </v>
      </c>
      <c r="B591" s="117"/>
      <c r="C591" s="117"/>
      <c r="D591" s="117"/>
      <c r="E591" s="117"/>
      <c r="F591" s="117"/>
      <c r="G591" s="116"/>
      <c r="H591" s="112"/>
      <c r="I591" s="115"/>
      <c r="J591" s="112"/>
      <c r="K591" s="115"/>
      <c r="L591" s="112"/>
      <c r="M591" s="115"/>
      <c r="N591" s="112"/>
      <c r="O591" s="115"/>
      <c r="P591" s="112"/>
      <c r="Q591" s="115"/>
      <c r="R591" s="112"/>
      <c r="S591" s="115"/>
    </row>
    <row r="592" spans="1:19" ht="10.5" customHeight="1">
      <c r="A592" s="118"/>
      <c r="B592" s="118"/>
      <c r="C592" s="118"/>
      <c r="D592" s="118"/>
      <c r="E592" s="118"/>
      <c r="F592" s="118"/>
      <c r="G592" s="116"/>
      <c r="H592" s="112"/>
      <c r="I592" s="115"/>
      <c r="J592" s="112"/>
      <c r="K592" s="115"/>
      <c r="L592" s="112"/>
      <c r="M592" s="115"/>
      <c r="N592" s="112"/>
      <c r="O592" s="115"/>
      <c r="P592" s="112"/>
      <c r="Q592" s="115"/>
      <c r="R592" s="112"/>
      <c r="S592" s="115"/>
    </row>
    <row r="593" spans="1:19" ht="10.5" customHeight="1">
      <c r="A593" s="119" t="s">
        <v>50</v>
      </c>
      <c r="B593" s="119"/>
      <c r="C593" s="119"/>
      <c r="D593" s="119"/>
      <c r="E593" s="119"/>
      <c r="F593" s="119"/>
      <c r="G593" s="116" t="s">
        <v>51</v>
      </c>
      <c r="H593" s="112"/>
      <c r="I593" s="115"/>
      <c r="J593" s="112"/>
      <c r="K593" s="115"/>
      <c r="L593" s="112"/>
      <c r="M593" s="115"/>
      <c r="N593" s="112"/>
      <c r="O593" s="115"/>
      <c r="P593" s="112"/>
      <c r="Q593" s="115"/>
      <c r="R593" s="112"/>
      <c r="S593" s="115"/>
    </row>
    <row r="594" spans="1:19" ht="10.5" customHeight="1">
      <c r="A594" s="117" t="str">
        <f>CONCATENATE('Ordine Entrata'!$C$52," ",'Ordine Entrata'!$D$52)</f>
        <v>   </v>
      </c>
      <c r="B594" s="117"/>
      <c r="C594" s="117"/>
      <c r="D594" s="117"/>
      <c r="E594" s="117"/>
      <c r="F594" s="117"/>
      <c r="G594" s="116"/>
      <c r="H594" s="112"/>
      <c r="I594" s="115"/>
      <c r="J594" s="112"/>
      <c r="K594" s="115"/>
      <c r="L594" s="112"/>
      <c r="M594" s="115"/>
      <c r="N594" s="112"/>
      <c r="O594" s="115"/>
      <c r="P594" s="112"/>
      <c r="Q594" s="115"/>
      <c r="R594" s="112"/>
      <c r="S594" s="115"/>
    </row>
    <row r="595" spans="1:19" ht="10.5" customHeight="1">
      <c r="A595" s="118"/>
      <c r="B595" s="118"/>
      <c r="C595" s="118"/>
      <c r="D595" s="118"/>
      <c r="E595" s="118"/>
      <c r="F595" s="118"/>
      <c r="G595" s="116"/>
      <c r="H595" s="112"/>
      <c r="I595" s="115"/>
      <c r="J595" s="112"/>
      <c r="K595" s="115"/>
      <c r="L595" s="112"/>
      <c r="M595" s="115"/>
      <c r="N595" s="112"/>
      <c r="O595" s="115"/>
      <c r="P595" s="112"/>
      <c r="Q595" s="115"/>
      <c r="R595" s="112"/>
      <c r="S595" s="115"/>
    </row>
    <row r="596" spans="1:19" ht="10.5" customHeight="1">
      <c r="A596" s="119"/>
      <c r="B596" s="119"/>
      <c r="C596" s="119"/>
      <c r="D596" s="119"/>
      <c r="E596" s="119"/>
      <c r="F596" s="119"/>
      <c r="G596" s="116" t="s">
        <v>47</v>
      </c>
      <c r="H596" s="115"/>
      <c r="I596" s="112"/>
      <c r="J596" s="115"/>
      <c r="K596" s="112"/>
      <c r="L596" s="115"/>
      <c r="M596" s="112"/>
      <c r="N596" s="115"/>
      <c r="O596" s="112"/>
      <c r="P596" s="115"/>
      <c r="Q596" s="112"/>
      <c r="R596" s="115"/>
      <c r="S596" s="112"/>
    </row>
    <row r="597" spans="1:19" ht="10.5" customHeight="1">
      <c r="A597" s="117"/>
      <c r="B597" s="117"/>
      <c r="C597" s="117"/>
      <c r="D597" s="117"/>
      <c r="E597" s="117"/>
      <c r="F597" s="117"/>
      <c r="G597" s="116"/>
      <c r="H597" s="115"/>
      <c r="I597" s="112"/>
      <c r="J597" s="115"/>
      <c r="K597" s="112"/>
      <c r="L597" s="115"/>
      <c r="M597" s="112"/>
      <c r="N597" s="115"/>
      <c r="O597" s="112"/>
      <c r="P597" s="115"/>
      <c r="Q597" s="112"/>
      <c r="R597" s="115"/>
      <c r="S597" s="112"/>
    </row>
    <row r="598" spans="1:19" ht="10.5" customHeight="1">
      <c r="A598" s="118"/>
      <c r="B598" s="118"/>
      <c r="C598" s="118"/>
      <c r="D598" s="118"/>
      <c r="E598" s="118"/>
      <c r="F598" s="118"/>
      <c r="G598" s="116"/>
      <c r="H598" s="115"/>
      <c r="I598" s="112"/>
      <c r="J598" s="115"/>
      <c r="K598" s="112"/>
      <c r="L598" s="115"/>
      <c r="M598" s="112"/>
      <c r="N598" s="115"/>
      <c r="O598" s="112"/>
      <c r="P598" s="115"/>
      <c r="Q598" s="112"/>
      <c r="R598" s="115"/>
      <c r="S598" s="112"/>
    </row>
    <row r="599" spans="1:19" ht="4.5" customHeight="1">
      <c r="A599" s="121"/>
      <c r="B599" s="121"/>
      <c r="C599" s="121"/>
      <c r="D599" s="121"/>
      <c r="E599" s="121"/>
      <c r="F599" s="121"/>
      <c r="G599" s="121"/>
      <c r="H599" s="121"/>
      <c r="I599" s="121"/>
      <c r="J599" s="121"/>
      <c r="K599" s="121"/>
      <c r="L599" s="121"/>
      <c r="M599" s="121"/>
      <c r="N599" s="121"/>
      <c r="O599" s="121"/>
      <c r="P599" s="121"/>
      <c r="Q599" s="121"/>
      <c r="R599" s="121"/>
      <c r="S599" s="121"/>
    </row>
    <row r="600" spans="1:19" ht="24.75" customHeight="1">
      <c r="A600" s="122" t="s">
        <v>43</v>
      </c>
      <c r="B600" s="122"/>
      <c r="C600" s="122"/>
      <c r="D600" s="112" t="str">
        <f>'Ordine Entrata'!$A$53</f>
        <v> </v>
      </c>
      <c r="E600" s="112"/>
      <c r="F600" s="112"/>
      <c r="G600" s="60"/>
      <c r="H600" s="116" t="s">
        <v>44</v>
      </c>
      <c r="I600" s="116"/>
      <c r="J600" s="116" t="s">
        <v>45</v>
      </c>
      <c r="K600" s="116"/>
      <c r="L600" s="116" t="s">
        <v>46</v>
      </c>
      <c r="M600" s="116"/>
      <c r="N600" s="116" t="s">
        <v>57</v>
      </c>
      <c r="O600" s="116"/>
      <c r="P600" s="116" t="s">
        <v>58</v>
      </c>
      <c r="Q600" s="116"/>
      <c r="R600" s="116" t="s">
        <v>47</v>
      </c>
      <c r="S600" s="116"/>
    </row>
    <row r="601" spans="1:19" ht="10.5" customHeight="1">
      <c r="A601" s="119" t="s">
        <v>48</v>
      </c>
      <c r="B601" s="119"/>
      <c r="C601" s="119"/>
      <c r="D601" s="119"/>
      <c r="E601" s="119"/>
      <c r="F601" s="119"/>
      <c r="G601" s="116" t="s">
        <v>49</v>
      </c>
      <c r="H601" s="112"/>
      <c r="I601" s="115"/>
      <c r="J601" s="112"/>
      <c r="K601" s="115"/>
      <c r="L601" s="112"/>
      <c r="M601" s="115"/>
      <c r="N601" s="112"/>
      <c r="O601" s="115"/>
      <c r="P601" s="112"/>
      <c r="Q601" s="115"/>
      <c r="R601" s="112"/>
      <c r="S601" s="115"/>
    </row>
    <row r="602" spans="1:19" ht="10.5" customHeight="1">
      <c r="A602" s="117" t="str">
        <f>'Ordine Entrata'!$B$53</f>
        <v> </v>
      </c>
      <c r="B602" s="117"/>
      <c r="C602" s="117"/>
      <c r="D602" s="117"/>
      <c r="E602" s="117"/>
      <c r="F602" s="117"/>
      <c r="G602" s="116"/>
      <c r="H602" s="112"/>
      <c r="I602" s="115"/>
      <c r="J602" s="112"/>
      <c r="K602" s="115"/>
      <c r="L602" s="112"/>
      <c r="M602" s="115"/>
      <c r="N602" s="112"/>
      <c r="O602" s="115"/>
      <c r="P602" s="112"/>
      <c r="Q602" s="115"/>
      <c r="R602" s="112"/>
      <c r="S602" s="115"/>
    </row>
    <row r="603" spans="1:19" ht="10.5" customHeight="1">
      <c r="A603" s="118"/>
      <c r="B603" s="118"/>
      <c r="C603" s="118"/>
      <c r="D603" s="118"/>
      <c r="E603" s="118"/>
      <c r="F603" s="118"/>
      <c r="G603" s="116"/>
      <c r="H603" s="112"/>
      <c r="I603" s="115"/>
      <c r="J603" s="112"/>
      <c r="K603" s="115"/>
      <c r="L603" s="112"/>
      <c r="M603" s="115"/>
      <c r="N603" s="112"/>
      <c r="O603" s="115"/>
      <c r="P603" s="112"/>
      <c r="Q603" s="115"/>
      <c r="R603" s="112"/>
      <c r="S603" s="115"/>
    </row>
    <row r="604" spans="1:19" ht="10.5" customHeight="1">
      <c r="A604" s="119" t="s">
        <v>50</v>
      </c>
      <c r="B604" s="119"/>
      <c r="C604" s="119"/>
      <c r="D604" s="119"/>
      <c r="E604" s="119"/>
      <c r="F604" s="119"/>
      <c r="G604" s="116" t="s">
        <v>51</v>
      </c>
      <c r="H604" s="112"/>
      <c r="I604" s="115"/>
      <c r="J604" s="112"/>
      <c r="K604" s="115"/>
      <c r="L604" s="112"/>
      <c r="M604" s="115"/>
      <c r="N604" s="112"/>
      <c r="O604" s="115"/>
      <c r="P604" s="112"/>
      <c r="Q604" s="115"/>
      <c r="R604" s="112"/>
      <c r="S604" s="115"/>
    </row>
    <row r="605" spans="1:19" ht="10.5" customHeight="1">
      <c r="A605" s="117" t="str">
        <f>CONCATENATE('Ordine Entrata'!$C$53," ",'Ordine Entrata'!$D$53)</f>
        <v>   </v>
      </c>
      <c r="B605" s="117"/>
      <c r="C605" s="117"/>
      <c r="D605" s="117"/>
      <c r="E605" s="117"/>
      <c r="F605" s="117"/>
      <c r="G605" s="116"/>
      <c r="H605" s="112"/>
      <c r="I605" s="115"/>
      <c r="J605" s="112"/>
      <c r="K605" s="115"/>
      <c r="L605" s="112"/>
      <c r="M605" s="115"/>
      <c r="N605" s="112"/>
      <c r="O605" s="115"/>
      <c r="P605" s="112"/>
      <c r="Q605" s="115"/>
      <c r="R605" s="112"/>
      <c r="S605" s="115"/>
    </row>
    <row r="606" spans="1:19" ht="10.5" customHeight="1">
      <c r="A606" s="118"/>
      <c r="B606" s="118"/>
      <c r="C606" s="118"/>
      <c r="D606" s="118"/>
      <c r="E606" s="118"/>
      <c r="F606" s="118"/>
      <c r="G606" s="116"/>
      <c r="H606" s="112"/>
      <c r="I606" s="115"/>
      <c r="J606" s="112"/>
      <c r="K606" s="115"/>
      <c r="L606" s="112"/>
      <c r="M606" s="115"/>
      <c r="N606" s="112"/>
      <c r="O606" s="115"/>
      <c r="P606" s="112"/>
      <c r="Q606" s="115"/>
      <c r="R606" s="112"/>
      <c r="S606" s="115"/>
    </row>
    <row r="607" spans="1:19" ht="10.5" customHeight="1">
      <c r="A607" s="119"/>
      <c r="B607" s="119"/>
      <c r="C607" s="119"/>
      <c r="D607" s="119"/>
      <c r="E607" s="119"/>
      <c r="F607" s="119"/>
      <c r="G607" s="116" t="s">
        <v>47</v>
      </c>
      <c r="H607" s="115"/>
      <c r="I607" s="112"/>
      <c r="J607" s="115"/>
      <c r="K607" s="112"/>
      <c r="L607" s="115"/>
      <c r="M607" s="112"/>
      <c r="N607" s="115"/>
      <c r="O607" s="112"/>
      <c r="P607" s="115"/>
      <c r="Q607" s="112"/>
      <c r="R607" s="115"/>
      <c r="S607" s="112"/>
    </row>
    <row r="608" spans="1:19" ht="10.5" customHeight="1">
      <c r="A608" s="117"/>
      <c r="B608" s="117"/>
      <c r="C608" s="117"/>
      <c r="D608" s="117"/>
      <c r="E608" s="117"/>
      <c r="F608" s="117"/>
      <c r="G608" s="116"/>
      <c r="H608" s="115"/>
      <c r="I608" s="112"/>
      <c r="J608" s="115"/>
      <c r="K608" s="112"/>
      <c r="L608" s="115"/>
      <c r="M608" s="112"/>
      <c r="N608" s="115"/>
      <c r="O608" s="112"/>
      <c r="P608" s="115"/>
      <c r="Q608" s="112"/>
      <c r="R608" s="115"/>
      <c r="S608" s="112"/>
    </row>
    <row r="609" spans="1:19" ht="10.5" customHeight="1">
      <c r="A609" s="118"/>
      <c r="B609" s="118"/>
      <c r="C609" s="118"/>
      <c r="D609" s="118"/>
      <c r="E609" s="118"/>
      <c r="F609" s="118"/>
      <c r="G609" s="116"/>
      <c r="H609" s="115"/>
      <c r="I609" s="112"/>
      <c r="J609" s="115"/>
      <c r="K609" s="112"/>
      <c r="L609" s="115"/>
      <c r="M609" s="112"/>
      <c r="N609" s="115"/>
      <c r="O609" s="112"/>
      <c r="P609" s="115"/>
      <c r="Q609" s="112"/>
      <c r="R609" s="115"/>
      <c r="S609" s="112"/>
    </row>
    <row r="610" ht="16.5" customHeight="1"/>
    <row r="611" spans="1:19" ht="12.75">
      <c r="A611" s="120" t="s">
        <v>39</v>
      </c>
      <c r="B611" s="120"/>
      <c r="C611" s="120"/>
      <c r="D611" s="120"/>
      <c r="E611" s="123" t="str">
        <f>$E$1</f>
        <v>CAMPIONATO ITALIANO FISR 2017</v>
      </c>
      <c r="F611" s="123"/>
      <c r="G611" s="123"/>
      <c r="H611" s="123"/>
      <c r="I611" s="123"/>
      <c r="J611" s="123"/>
      <c r="K611" s="123"/>
      <c r="L611" s="123"/>
      <c r="M611" s="123"/>
      <c r="N611" s="123"/>
      <c r="O611" s="123"/>
      <c r="P611" s="123"/>
      <c r="Q611" s="123"/>
      <c r="R611" s="123"/>
      <c r="S611" s="123"/>
    </row>
    <row r="612" spans="1:19" ht="12.75">
      <c r="A612" s="121"/>
      <c r="B612" s="121"/>
      <c r="C612" s="121"/>
      <c r="D612" s="121"/>
      <c r="E612" s="121"/>
      <c r="F612" s="121"/>
      <c r="G612" s="121"/>
      <c r="H612" s="121"/>
      <c r="I612" s="121"/>
      <c r="J612" s="121"/>
      <c r="K612" s="121"/>
      <c r="L612" s="121"/>
      <c r="M612" s="121"/>
      <c r="N612" s="121"/>
      <c r="O612" s="121"/>
      <c r="P612" s="121"/>
      <c r="Q612" s="121"/>
      <c r="R612" s="121"/>
      <c r="S612" s="121"/>
    </row>
    <row r="613" spans="1:19" ht="12.75">
      <c r="A613" s="120" t="s">
        <v>40</v>
      </c>
      <c r="B613" s="120"/>
      <c r="C613" s="111">
        <f>$C$3</f>
        <v>0</v>
      </c>
      <c r="D613" s="111"/>
      <c r="E613" s="111"/>
      <c r="F613" s="111"/>
      <c r="G613" s="111"/>
      <c r="H613" s="111"/>
      <c r="I613" s="111"/>
      <c r="J613" s="111"/>
      <c r="K613" s="111"/>
      <c r="L613" s="111"/>
      <c r="M613" s="111"/>
      <c r="N613" s="111"/>
      <c r="O613" s="59" t="s">
        <v>41</v>
      </c>
      <c r="P613" s="110">
        <f>$P$3</f>
        <v>42893</v>
      </c>
      <c r="Q613" s="110"/>
      <c r="R613" s="110"/>
      <c r="S613" s="110"/>
    </row>
    <row r="614" spans="1:19" ht="12.75">
      <c r="A614" s="121"/>
      <c r="B614" s="121"/>
      <c r="C614" s="121"/>
      <c r="D614" s="121"/>
      <c r="E614" s="121"/>
      <c r="F614" s="121"/>
      <c r="G614" s="121"/>
      <c r="H614" s="121"/>
      <c r="I614" s="121"/>
      <c r="J614" s="121"/>
      <c r="K614" s="121"/>
      <c r="L614" s="121"/>
      <c r="M614" s="121"/>
      <c r="N614" s="121"/>
      <c r="O614" s="121"/>
      <c r="P614" s="121"/>
      <c r="Q614" s="121"/>
      <c r="R614" s="121"/>
      <c r="S614" s="121"/>
    </row>
    <row r="615" spans="1:19" ht="12.75">
      <c r="A615" s="120" t="s">
        <v>42</v>
      </c>
      <c r="B615" s="120"/>
      <c r="C615" s="111">
        <f>$C$5</f>
        <v>0</v>
      </c>
      <c r="D615" s="111"/>
      <c r="E615" s="111"/>
      <c r="F615" s="111"/>
      <c r="G615" s="111"/>
      <c r="H615" s="111"/>
      <c r="I615" s="111"/>
      <c r="J615" s="111"/>
      <c r="K615" s="111"/>
      <c r="L615" s="111"/>
      <c r="M615" s="111"/>
      <c r="N615" s="111"/>
      <c r="O615" s="111"/>
      <c r="P615" s="111"/>
      <c r="Q615" s="111"/>
      <c r="S615" s="98"/>
    </row>
    <row r="616" spans="1:19" ht="7.5" customHeight="1">
      <c r="A616" s="121"/>
      <c r="B616" s="121"/>
      <c r="C616" s="121"/>
      <c r="D616" s="121"/>
      <c r="E616" s="121"/>
      <c r="F616" s="121"/>
      <c r="G616" s="121"/>
      <c r="H616" s="121"/>
      <c r="I616" s="121"/>
      <c r="J616" s="121"/>
      <c r="K616" s="121"/>
      <c r="L616" s="121"/>
      <c r="M616" s="121"/>
      <c r="N616" s="121"/>
      <c r="O616" s="121"/>
      <c r="P616" s="121"/>
      <c r="Q616" s="121"/>
      <c r="R616" s="121"/>
      <c r="S616" s="121"/>
    </row>
    <row r="617" spans="1:19" ht="24.75" customHeight="1">
      <c r="A617" s="122" t="s">
        <v>43</v>
      </c>
      <c r="B617" s="122"/>
      <c r="C617" s="122"/>
      <c r="D617" s="112" t="str">
        <f>'Ordine Entrata'!$A$54</f>
        <v> </v>
      </c>
      <c r="E617" s="112"/>
      <c r="F617" s="112"/>
      <c r="G617" s="60"/>
      <c r="H617" s="116" t="s">
        <v>44</v>
      </c>
      <c r="I617" s="116"/>
      <c r="J617" s="116" t="s">
        <v>45</v>
      </c>
      <c r="K617" s="116"/>
      <c r="L617" s="116" t="s">
        <v>46</v>
      </c>
      <c r="M617" s="116"/>
      <c r="N617" s="116" t="s">
        <v>57</v>
      </c>
      <c r="O617" s="116"/>
      <c r="P617" s="116" t="s">
        <v>58</v>
      </c>
      <c r="Q617" s="116"/>
      <c r="R617" s="116" t="s">
        <v>47</v>
      </c>
      <c r="S617" s="116"/>
    </row>
    <row r="618" spans="1:19" ht="10.5" customHeight="1">
      <c r="A618" s="119" t="s">
        <v>48</v>
      </c>
      <c r="B618" s="119"/>
      <c r="C618" s="119"/>
      <c r="D618" s="119"/>
      <c r="E618" s="119"/>
      <c r="F618" s="119"/>
      <c r="G618" s="116" t="s">
        <v>49</v>
      </c>
      <c r="H618" s="112"/>
      <c r="I618" s="115"/>
      <c r="J618" s="112"/>
      <c r="K618" s="115"/>
      <c r="L618" s="112"/>
      <c r="M618" s="115"/>
      <c r="N618" s="112"/>
      <c r="O618" s="115"/>
      <c r="P618" s="112"/>
      <c r="Q618" s="115"/>
      <c r="R618" s="112"/>
      <c r="S618" s="115"/>
    </row>
    <row r="619" spans="1:19" ht="10.5" customHeight="1">
      <c r="A619" s="117" t="str">
        <f>'Ordine Entrata'!$B$54</f>
        <v> </v>
      </c>
      <c r="B619" s="117"/>
      <c r="C619" s="117"/>
      <c r="D619" s="117"/>
      <c r="E619" s="117"/>
      <c r="F619" s="117"/>
      <c r="G619" s="116"/>
      <c r="H619" s="112"/>
      <c r="I619" s="115"/>
      <c r="J619" s="112"/>
      <c r="K619" s="115"/>
      <c r="L619" s="112"/>
      <c r="M619" s="115"/>
      <c r="N619" s="112"/>
      <c r="O619" s="115"/>
      <c r="P619" s="112"/>
      <c r="Q619" s="115"/>
      <c r="R619" s="112"/>
      <c r="S619" s="115"/>
    </row>
    <row r="620" spans="1:19" ht="10.5" customHeight="1">
      <c r="A620" s="118"/>
      <c r="B620" s="118"/>
      <c r="C620" s="118"/>
      <c r="D620" s="118"/>
      <c r="E620" s="118"/>
      <c r="F620" s="118"/>
      <c r="G620" s="116"/>
      <c r="H620" s="112"/>
      <c r="I620" s="115"/>
      <c r="J620" s="112"/>
      <c r="K620" s="115"/>
      <c r="L620" s="112"/>
      <c r="M620" s="115"/>
      <c r="N620" s="112"/>
      <c r="O620" s="115"/>
      <c r="P620" s="112"/>
      <c r="Q620" s="115"/>
      <c r="R620" s="112"/>
      <c r="S620" s="115"/>
    </row>
    <row r="621" spans="1:19" ht="10.5" customHeight="1">
      <c r="A621" s="119" t="s">
        <v>50</v>
      </c>
      <c r="B621" s="119"/>
      <c r="C621" s="119"/>
      <c r="D621" s="119"/>
      <c r="E621" s="119"/>
      <c r="F621" s="119"/>
      <c r="G621" s="116" t="s">
        <v>51</v>
      </c>
      <c r="H621" s="112"/>
      <c r="I621" s="115"/>
      <c r="J621" s="112"/>
      <c r="K621" s="115"/>
      <c r="L621" s="112"/>
      <c r="M621" s="115"/>
      <c r="N621" s="112"/>
      <c r="O621" s="115"/>
      <c r="P621" s="112"/>
      <c r="Q621" s="115"/>
      <c r="R621" s="112"/>
      <c r="S621" s="115"/>
    </row>
    <row r="622" spans="1:19" ht="10.5" customHeight="1">
      <c r="A622" s="117" t="str">
        <f>CONCATENATE('Ordine Entrata'!$C$54," ",'Ordine Entrata'!$D$54)</f>
        <v>   </v>
      </c>
      <c r="B622" s="117"/>
      <c r="C622" s="117"/>
      <c r="D622" s="117"/>
      <c r="E622" s="117"/>
      <c r="F622" s="117"/>
      <c r="G622" s="116"/>
      <c r="H622" s="112"/>
      <c r="I622" s="115"/>
      <c r="J622" s="112"/>
      <c r="K622" s="115"/>
      <c r="L622" s="112"/>
      <c r="M622" s="115"/>
      <c r="N622" s="112"/>
      <c r="O622" s="115"/>
      <c r="P622" s="112"/>
      <c r="Q622" s="115"/>
      <c r="R622" s="112"/>
      <c r="S622" s="115"/>
    </row>
    <row r="623" spans="1:19" ht="10.5" customHeight="1">
      <c r="A623" s="118"/>
      <c r="B623" s="118"/>
      <c r="C623" s="118"/>
      <c r="D623" s="118"/>
      <c r="E623" s="118"/>
      <c r="F623" s="118"/>
      <c r="G623" s="116"/>
      <c r="H623" s="112"/>
      <c r="I623" s="115"/>
      <c r="J623" s="112"/>
      <c r="K623" s="115"/>
      <c r="L623" s="112"/>
      <c r="M623" s="115"/>
      <c r="N623" s="112"/>
      <c r="O623" s="115"/>
      <c r="P623" s="112"/>
      <c r="Q623" s="115"/>
      <c r="R623" s="112"/>
      <c r="S623" s="115"/>
    </row>
    <row r="624" spans="1:19" ht="10.5" customHeight="1">
      <c r="A624" s="119"/>
      <c r="B624" s="119"/>
      <c r="C624" s="119"/>
      <c r="D624" s="119"/>
      <c r="E624" s="119"/>
      <c r="F624" s="119"/>
      <c r="G624" s="116" t="s">
        <v>47</v>
      </c>
      <c r="H624" s="115"/>
      <c r="I624" s="112"/>
      <c r="J624" s="115"/>
      <c r="K624" s="112"/>
      <c r="L624" s="115"/>
      <c r="M624" s="112"/>
      <c r="N624" s="115"/>
      <c r="O624" s="112"/>
      <c r="P624" s="115"/>
      <c r="Q624" s="112"/>
      <c r="R624" s="115"/>
      <c r="S624" s="112"/>
    </row>
    <row r="625" spans="1:19" ht="10.5" customHeight="1">
      <c r="A625" s="117"/>
      <c r="B625" s="117"/>
      <c r="C625" s="117"/>
      <c r="D625" s="117"/>
      <c r="E625" s="117"/>
      <c r="F625" s="117"/>
      <c r="G625" s="116"/>
      <c r="H625" s="115"/>
      <c r="I625" s="112"/>
      <c r="J625" s="115"/>
      <c r="K625" s="112"/>
      <c r="L625" s="115"/>
      <c r="M625" s="112"/>
      <c r="N625" s="115"/>
      <c r="O625" s="112"/>
      <c r="P625" s="115"/>
      <c r="Q625" s="112"/>
      <c r="R625" s="115"/>
      <c r="S625" s="112"/>
    </row>
    <row r="626" spans="1:19" ht="10.5" customHeight="1">
      <c r="A626" s="118"/>
      <c r="B626" s="118"/>
      <c r="C626" s="118"/>
      <c r="D626" s="118"/>
      <c r="E626" s="118"/>
      <c r="F626" s="118"/>
      <c r="G626" s="116"/>
      <c r="H626" s="115"/>
      <c r="I626" s="112"/>
      <c r="J626" s="115"/>
      <c r="K626" s="112"/>
      <c r="L626" s="115"/>
      <c r="M626" s="112"/>
      <c r="N626" s="115"/>
      <c r="O626" s="112"/>
      <c r="P626" s="115"/>
      <c r="Q626" s="112"/>
      <c r="R626" s="115"/>
      <c r="S626" s="112"/>
    </row>
    <row r="627" spans="1:19" ht="4.5" customHeight="1">
      <c r="A627" s="121"/>
      <c r="B627" s="121"/>
      <c r="C627" s="121"/>
      <c r="D627" s="121"/>
      <c r="E627" s="121"/>
      <c r="F627" s="121"/>
      <c r="G627" s="121"/>
      <c r="H627" s="121"/>
      <c r="I627" s="121"/>
      <c r="J627" s="121"/>
      <c r="K627" s="121"/>
      <c r="L627" s="121"/>
      <c r="M627" s="121"/>
      <c r="N627" s="121"/>
      <c r="O627" s="121"/>
      <c r="P627" s="121"/>
      <c r="Q627" s="121"/>
      <c r="R627" s="121"/>
      <c r="S627" s="121"/>
    </row>
    <row r="628" spans="1:19" ht="24.75" customHeight="1">
      <c r="A628" s="122" t="s">
        <v>43</v>
      </c>
      <c r="B628" s="122"/>
      <c r="C628" s="122"/>
      <c r="D628" s="112" t="str">
        <f>'Ordine Entrata'!$A$55</f>
        <v> </v>
      </c>
      <c r="E628" s="112"/>
      <c r="F628" s="112"/>
      <c r="G628" s="60"/>
      <c r="H628" s="116" t="s">
        <v>44</v>
      </c>
      <c r="I628" s="116"/>
      <c r="J628" s="116" t="s">
        <v>45</v>
      </c>
      <c r="K628" s="116"/>
      <c r="L628" s="116" t="s">
        <v>46</v>
      </c>
      <c r="M628" s="116"/>
      <c r="N628" s="116" t="s">
        <v>57</v>
      </c>
      <c r="O628" s="116"/>
      <c r="P628" s="116" t="s">
        <v>58</v>
      </c>
      <c r="Q628" s="116"/>
      <c r="R628" s="116" t="s">
        <v>47</v>
      </c>
      <c r="S628" s="116"/>
    </row>
    <row r="629" spans="1:19" ht="10.5" customHeight="1">
      <c r="A629" s="119" t="s">
        <v>48</v>
      </c>
      <c r="B629" s="119"/>
      <c r="C629" s="119"/>
      <c r="D629" s="119"/>
      <c r="E629" s="119"/>
      <c r="F629" s="119"/>
      <c r="G629" s="116" t="s">
        <v>49</v>
      </c>
      <c r="H629" s="112"/>
      <c r="I629" s="115"/>
      <c r="J629" s="112"/>
      <c r="K629" s="115"/>
      <c r="L629" s="112"/>
      <c r="M629" s="115"/>
      <c r="N629" s="112"/>
      <c r="O629" s="115"/>
      <c r="P629" s="112"/>
      <c r="Q629" s="115"/>
      <c r="R629" s="112"/>
      <c r="S629" s="115"/>
    </row>
    <row r="630" spans="1:19" ht="10.5" customHeight="1">
      <c r="A630" s="117" t="str">
        <f>'Ordine Entrata'!$B$55</f>
        <v> </v>
      </c>
      <c r="B630" s="117"/>
      <c r="C630" s="117"/>
      <c r="D630" s="117"/>
      <c r="E630" s="117"/>
      <c r="F630" s="117"/>
      <c r="G630" s="116"/>
      <c r="H630" s="112"/>
      <c r="I630" s="115"/>
      <c r="J630" s="112"/>
      <c r="K630" s="115"/>
      <c r="L630" s="112"/>
      <c r="M630" s="115"/>
      <c r="N630" s="112"/>
      <c r="O630" s="115"/>
      <c r="P630" s="112"/>
      <c r="Q630" s="115"/>
      <c r="R630" s="112"/>
      <c r="S630" s="115"/>
    </row>
    <row r="631" spans="1:19" ht="10.5" customHeight="1">
      <c r="A631" s="118"/>
      <c r="B631" s="118"/>
      <c r="C631" s="118"/>
      <c r="D631" s="118"/>
      <c r="E631" s="118"/>
      <c r="F631" s="118"/>
      <c r="G631" s="116"/>
      <c r="H631" s="112"/>
      <c r="I631" s="115"/>
      <c r="J631" s="112"/>
      <c r="K631" s="115"/>
      <c r="L631" s="112"/>
      <c r="M631" s="115"/>
      <c r="N631" s="112"/>
      <c r="O631" s="115"/>
      <c r="P631" s="112"/>
      <c r="Q631" s="115"/>
      <c r="R631" s="112"/>
      <c r="S631" s="115"/>
    </row>
    <row r="632" spans="1:19" ht="10.5" customHeight="1">
      <c r="A632" s="119" t="s">
        <v>50</v>
      </c>
      <c r="B632" s="119"/>
      <c r="C632" s="119"/>
      <c r="D632" s="119"/>
      <c r="E632" s="119"/>
      <c r="F632" s="119"/>
      <c r="G632" s="116" t="s">
        <v>51</v>
      </c>
      <c r="H632" s="112"/>
      <c r="I632" s="115"/>
      <c r="J632" s="112"/>
      <c r="K632" s="115"/>
      <c r="L632" s="112"/>
      <c r="M632" s="115"/>
      <c r="N632" s="112"/>
      <c r="O632" s="115"/>
      <c r="P632" s="112"/>
      <c r="Q632" s="115"/>
      <c r="R632" s="112"/>
      <c r="S632" s="115"/>
    </row>
    <row r="633" spans="1:19" ht="10.5" customHeight="1">
      <c r="A633" s="117" t="str">
        <f>CONCATENATE('Ordine Entrata'!$C$55," ",'Ordine Entrata'!$D$55)</f>
        <v>   </v>
      </c>
      <c r="B633" s="117"/>
      <c r="C633" s="117"/>
      <c r="D633" s="117"/>
      <c r="E633" s="117"/>
      <c r="F633" s="117"/>
      <c r="G633" s="116"/>
      <c r="H633" s="112"/>
      <c r="I633" s="115"/>
      <c r="J633" s="112"/>
      <c r="K633" s="115"/>
      <c r="L633" s="112"/>
      <c r="M633" s="115"/>
      <c r="N633" s="112"/>
      <c r="O633" s="115"/>
      <c r="P633" s="112"/>
      <c r="Q633" s="115"/>
      <c r="R633" s="112"/>
      <c r="S633" s="115"/>
    </row>
    <row r="634" spans="1:19" ht="10.5" customHeight="1">
      <c r="A634" s="118"/>
      <c r="B634" s="118"/>
      <c r="C634" s="118"/>
      <c r="D634" s="118"/>
      <c r="E634" s="118"/>
      <c r="F634" s="118"/>
      <c r="G634" s="116"/>
      <c r="H634" s="112"/>
      <c r="I634" s="115"/>
      <c r="J634" s="112"/>
      <c r="K634" s="115"/>
      <c r="L634" s="112"/>
      <c r="M634" s="115"/>
      <c r="N634" s="112"/>
      <c r="O634" s="115"/>
      <c r="P634" s="112"/>
      <c r="Q634" s="115"/>
      <c r="R634" s="112"/>
      <c r="S634" s="115"/>
    </row>
    <row r="635" spans="1:19" ht="10.5" customHeight="1">
      <c r="A635" s="119"/>
      <c r="B635" s="119"/>
      <c r="C635" s="119"/>
      <c r="D635" s="119"/>
      <c r="E635" s="119"/>
      <c r="F635" s="119"/>
      <c r="G635" s="116" t="s">
        <v>47</v>
      </c>
      <c r="H635" s="115"/>
      <c r="I635" s="112"/>
      <c r="J635" s="115"/>
      <c r="K635" s="112"/>
      <c r="L635" s="115"/>
      <c r="M635" s="112"/>
      <c r="N635" s="115"/>
      <c r="O635" s="112"/>
      <c r="P635" s="115"/>
      <c r="Q635" s="112"/>
      <c r="R635" s="115"/>
      <c r="S635" s="112"/>
    </row>
    <row r="636" spans="1:19" ht="10.5" customHeight="1">
      <c r="A636" s="117"/>
      <c r="B636" s="117"/>
      <c r="C636" s="117"/>
      <c r="D636" s="117"/>
      <c r="E636" s="117"/>
      <c r="F636" s="117"/>
      <c r="G636" s="116"/>
      <c r="H636" s="115"/>
      <c r="I636" s="112"/>
      <c r="J636" s="115"/>
      <c r="K636" s="112"/>
      <c r="L636" s="115"/>
      <c r="M636" s="112"/>
      <c r="N636" s="115"/>
      <c r="O636" s="112"/>
      <c r="P636" s="115"/>
      <c r="Q636" s="112"/>
      <c r="R636" s="115"/>
      <c r="S636" s="112"/>
    </row>
    <row r="637" spans="1:19" ht="10.5" customHeight="1">
      <c r="A637" s="118"/>
      <c r="B637" s="118"/>
      <c r="C637" s="118"/>
      <c r="D637" s="118"/>
      <c r="E637" s="118"/>
      <c r="F637" s="118"/>
      <c r="G637" s="116"/>
      <c r="H637" s="115"/>
      <c r="I637" s="112"/>
      <c r="J637" s="115"/>
      <c r="K637" s="112"/>
      <c r="L637" s="115"/>
      <c r="M637" s="112"/>
      <c r="N637" s="115"/>
      <c r="O637" s="112"/>
      <c r="P637" s="115"/>
      <c r="Q637" s="112"/>
      <c r="R637" s="115"/>
      <c r="S637" s="112"/>
    </row>
    <row r="638" spans="1:19" ht="4.5" customHeight="1">
      <c r="A638" s="121"/>
      <c r="B638" s="121"/>
      <c r="C638" s="121"/>
      <c r="D638" s="121"/>
      <c r="E638" s="121"/>
      <c r="F638" s="121"/>
      <c r="G638" s="121"/>
      <c r="H638" s="121"/>
      <c r="I638" s="121"/>
      <c r="J638" s="121"/>
      <c r="K638" s="121"/>
      <c r="L638" s="121"/>
      <c r="M638" s="121"/>
      <c r="N638" s="121"/>
      <c r="O638" s="121"/>
      <c r="P638" s="121"/>
      <c r="Q638" s="121"/>
      <c r="R638" s="121"/>
      <c r="S638" s="121"/>
    </row>
    <row r="639" spans="1:19" ht="24.75" customHeight="1">
      <c r="A639" s="122" t="s">
        <v>43</v>
      </c>
      <c r="B639" s="122"/>
      <c r="C639" s="122"/>
      <c r="D639" s="112" t="str">
        <f>'Ordine Entrata'!$A$56</f>
        <v> </v>
      </c>
      <c r="E639" s="112"/>
      <c r="F639" s="112"/>
      <c r="G639" s="60"/>
      <c r="H639" s="116" t="s">
        <v>44</v>
      </c>
      <c r="I639" s="116"/>
      <c r="J639" s="116" t="s">
        <v>45</v>
      </c>
      <c r="K639" s="116"/>
      <c r="L639" s="116" t="s">
        <v>46</v>
      </c>
      <c r="M639" s="116"/>
      <c r="N639" s="116" t="s">
        <v>57</v>
      </c>
      <c r="O639" s="116"/>
      <c r="P639" s="116" t="s">
        <v>58</v>
      </c>
      <c r="Q639" s="116"/>
      <c r="R639" s="116" t="s">
        <v>47</v>
      </c>
      <c r="S639" s="116"/>
    </row>
    <row r="640" spans="1:19" ht="10.5" customHeight="1">
      <c r="A640" s="119" t="s">
        <v>48</v>
      </c>
      <c r="B640" s="119"/>
      <c r="C640" s="119"/>
      <c r="D640" s="119"/>
      <c r="E640" s="119"/>
      <c r="F640" s="119"/>
      <c r="G640" s="116" t="s">
        <v>49</v>
      </c>
      <c r="H640" s="112"/>
      <c r="I640" s="115"/>
      <c r="J640" s="112"/>
      <c r="K640" s="115"/>
      <c r="L640" s="112"/>
      <c r="M640" s="115"/>
      <c r="N640" s="112"/>
      <c r="O640" s="115"/>
      <c r="P640" s="112"/>
      <c r="Q640" s="115"/>
      <c r="R640" s="112"/>
      <c r="S640" s="115"/>
    </row>
    <row r="641" spans="1:19" ht="10.5" customHeight="1">
      <c r="A641" s="117" t="str">
        <f>'Ordine Entrata'!$B$56</f>
        <v> </v>
      </c>
      <c r="B641" s="117"/>
      <c r="C641" s="117"/>
      <c r="D641" s="117"/>
      <c r="E641" s="117"/>
      <c r="F641" s="117"/>
      <c r="G641" s="116"/>
      <c r="H641" s="112"/>
      <c r="I641" s="115"/>
      <c r="J641" s="112"/>
      <c r="K641" s="115"/>
      <c r="L641" s="112"/>
      <c r="M641" s="115"/>
      <c r="N641" s="112"/>
      <c r="O641" s="115"/>
      <c r="P641" s="112"/>
      <c r="Q641" s="115"/>
      <c r="R641" s="112"/>
      <c r="S641" s="115"/>
    </row>
    <row r="642" spans="1:19" ht="10.5" customHeight="1">
      <c r="A642" s="118"/>
      <c r="B642" s="118"/>
      <c r="C642" s="118"/>
      <c r="D642" s="118"/>
      <c r="E642" s="118"/>
      <c r="F642" s="118"/>
      <c r="G642" s="116"/>
      <c r="H642" s="112"/>
      <c r="I642" s="115"/>
      <c r="J642" s="112"/>
      <c r="K642" s="115"/>
      <c r="L642" s="112"/>
      <c r="M642" s="115"/>
      <c r="N642" s="112"/>
      <c r="O642" s="115"/>
      <c r="P642" s="112"/>
      <c r="Q642" s="115"/>
      <c r="R642" s="112"/>
      <c r="S642" s="115"/>
    </row>
    <row r="643" spans="1:19" ht="10.5" customHeight="1">
      <c r="A643" s="119" t="s">
        <v>50</v>
      </c>
      <c r="B643" s="119"/>
      <c r="C643" s="119"/>
      <c r="D643" s="119"/>
      <c r="E643" s="119"/>
      <c r="F643" s="119"/>
      <c r="G643" s="116" t="s">
        <v>51</v>
      </c>
      <c r="H643" s="112"/>
      <c r="I643" s="115"/>
      <c r="J643" s="112"/>
      <c r="K643" s="115"/>
      <c r="L643" s="112"/>
      <c r="M643" s="115"/>
      <c r="N643" s="112"/>
      <c r="O643" s="115"/>
      <c r="P643" s="112"/>
      <c r="Q643" s="115"/>
      <c r="R643" s="112"/>
      <c r="S643" s="115"/>
    </row>
    <row r="644" spans="1:19" ht="10.5" customHeight="1">
      <c r="A644" s="117" t="str">
        <f>CONCATENATE('Ordine Entrata'!$C$56," ",'Ordine Entrata'!$D$56)</f>
        <v>   </v>
      </c>
      <c r="B644" s="117"/>
      <c r="C644" s="117"/>
      <c r="D644" s="117"/>
      <c r="E644" s="117"/>
      <c r="F644" s="117"/>
      <c r="G644" s="116"/>
      <c r="H644" s="112"/>
      <c r="I644" s="115"/>
      <c r="J644" s="112"/>
      <c r="K644" s="115"/>
      <c r="L644" s="112"/>
      <c r="M644" s="115"/>
      <c r="N644" s="112"/>
      <c r="O644" s="115"/>
      <c r="P644" s="112"/>
      <c r="Q644" s="115"/>
      <c r="R644" s="112"/>
      <c r="S644" s="115"/>
    </row>
    <row r="645" spans="1:19" ht="10.5" customHeight="1">
      <c r="A645" s="118"/>
      <c r="B645" s="118"/>
      <c r="C645" s="118"/>
      <c r="D645" s="118"/>
      <c r="E645" s="118"/>
      <c r="F645" s="118"/>
      <c r="G645" s="116"/>
      <c r="H645" s="112"/>
      <c r="I645" s="115"/>
      <c r="J645" s="112"/>
      <c r="K645" s="115"/>
      <c r="L645" s="112"/>
      <c r="M645" s="115"/>
      <c r="N645" s="112"/>
      <c r="O645" s="115"/>
      <c r="P645" s="112"/>
      <c r="Q645" s="115"/>
      <c r="R645" s="112"/>
      <c r="S645" s="115"/>
    </row>
    <row r="646" spans="1:19" ht="10.5" customHeight="1">
      <c r="A646" s="119"/>
      <c r="B646" s="119"/>
      <c r="C646" s="119"/>
      <c r="D646" s="119"/>
      <c r="E646" s="119"/>
      <c r="F646" s="119"/>
      <c r="G646" s="116" t="s">
        <v>47</v>
      </c>
      <c r="H646" s="115"/>
      <c r="I646" s="112"/>
      <c r="J646" s="115"/>
      <c r="K646" s="112"/>
      <c r="L646" s="115"/>
      <c r="M646" s="112"/>
      <c r="N646" s="115"/>
      <c r="O646" s="112"/>
      <c r="P646" s="115"/>
      <c r="Q646" s="112"/>
      <c r="R646" s="115"/>
      <c r="S646" s="112"/>
    </row>
    <row r="647" spans="1:19" ht="10.5" customHeight="1">
      <c r="A647" s="117"/>
      <c r="B647" s="117"/>
      <c r="C647" s="117"/>
      <c r="D647" s="117"/>
      <c r="E647" s="117"/>
      <c r="F647" s="117"/>
      <c r="G647" s="116"/>
      <c r="H647" s="115"/>
      <c r="I647" s="112"/>
      <c r="J647" s="115"/>
      <c r="K647" s="112"/>
      <c r="L647" s="115"/>
      <c r="M647" s="112"/>
      <c r="N647" s="115"/>
      <c r="O647" s="112"/>
      <c r="P647" s="115"/>
      <c r="Q647" s="112"/>
      <c r="R647" s="115"/>
      <c r="S647" s="112"/>
    </row>
    <row r="648" spans="1:19" ht="10.5" customHeight="1">
      <c r="A648" s="118"/>
      <c r="B648" s="118"/>
      <c r="C648" s="118"/>
      <c r="D648" s="118"/>
      <c r="E648" s="118"/>
      <c r="F648" s="118"/>
      <c r="G648" s="116"/>
      <c r="H648" s="115"/>
      <c r="I648" s="112"/>
      <c r="J648" s="115"/>
      <c r="K648" s="112"/>
      <c r="L648" s="115"/>
      <c r="M648" s="112"/>
      <c r="N648" s="115"/>
      <c r="O648" s="112"/>
      <c r="P648" s="115"/>
      <c r="Q648" s="112"/>
      <c r="R648" s="115"/>
      <c r="S648" s="112"/>
    </row>
    <row r="649" spans="1:19" ht="4.5" customHeight="1">
      <c r="A649" s="121"/>
      <c r="B649" s="121"/>
      <c r="C649" s="121"/>
      <c r="D649" s="121"/>
      <c r="E649" s="121"/>
      <c r="F649" s="121"/>
      <c r="G649" s="121"/>
      <c r="H649" s="121"/>
      <c r="I649" s="121"/>
      <c r="J649" s="121"/>
      <c r="K649" s="121"/>
      <c r="L649" s="121"/>
      <c r="M649" s="121"/>
      <c r="N649" s="121"/>
      <c r="O649" s="121"/>
      <c r="P649" s="121"/>
      <c r="Q649" s="121"/>
      <c r="R649" s="121"/>
      <c r="S649" s="121"/>
    </row>
    <row r="650" spans="1:19" ht="24.75" customHeight="1">
      <c r="A650" s="122" t="s">
        <v>43</v>
      </c>
      <c r="B650" s="122"/>
      <c r="C650" s="122"/>
      <c r="D650" s="112" t="str">
        <f>'Ordine Entrata'!$A$57</f>
        <v> </v>
      </c>
      <c r="E650" s="112"/>
      <c r="F650" s="112"/>
      <c r="G650" s="60"/>
      <c r="H650" s="116" t="s">
        <v>44</v>
      </c>
      <c r="I650" s="116"/>
      <c r="J650" s="116" t="s">
        <v>45</v>
      </c>
      <c r="K650" s="116"/>
      <c r="L650" s="116" t="s">
        <v>46</v>
      </c>
      <c r="M650" s="116"/>
      <c r="N650" s="116" t="s">
        <v>57</v>
      </c>
      <c r="O650" s="116"/>
      <c r="P650" s="116" t="s">
        <v>58</v>
      </c>
      <c r="Q650" s="116"/>
      <c r="R650" s="116" t="s">
        <v>47</v>
      </c>
      <c r="S650" s="116"/>
    </row>
    <row r="651" spans="1:19" ht="10.5" customHeight="1">
      <c r="A651" s="119" t="s">
        <v>48</v>
      </c>
      <c r="B651" s="119"/>
      <c r="C651" s="119"/>
      <c r="D651" s="119"/>
      <c r="E651" s="119"/>
      <c r="F651" s="119"/>
      <c r="G651" s="116" t="s">
        <v>49</v>
      </c>
      <c r="H651" s="112"/>
      <c r="I651" s="115"/>
      <c r="J651" s="112"/>
      <c r="K651" s="115"/>
      <c r="L651" s="112"/>
      <c r="M651" s="115"/>
      <c r="N651" s="112"/>
      <c r="O651" s="115"/>
      <c r="P651" s="112"/>
      <c r="Q651" s="115"/>
      <c r="R651" s="112"/>
      <c r="S651" s="115"/>
    </row>
    <row r="652" spans="1:19" ht="10.5" customHeight="1">
      <c r="A652" s="117" t="str">
        <f>'Ordine Entrata'!$B$57</f>
        <v> </v>
      </c>
      <c r="B652" s="117"/>
      <c r="C652" s="117"/>
      <c r="D652" s="117"/>
      <c r="E652" s="117"/>
      <c r="F652" s="117"/>
      <c r="G652" s="116"/>
      <c r="H652" s="112"/>
      <c r="I652" s="115"/>
      <c r="J652" s="112"/>
      <c r="K652" s="115"/>
      <c r="L652" s="112"/>
      <c r="M652" s="115"/>
      <c r="N652" s="112"/>
      <c r="O652" s="115"/>
      <c r="P652" s="112"/>
      <c r="Q652" s="115"/>
      <c r="R652" s="112"/>
      <c r="S652" s="115"/>
    </row>
    <row r="653" spans="1:19" ht="10.5" customHeight="1">
      <c r="A653" s="118"/>
      <c r="B653" s="118"/>
      <c r="C653" s="118"/>
      <c r="D653" s="118"/>
      <c r="E653" s="118"/>
      <c r="F653" s="118"/>
      <c r="G653" s="116"/>
      <c r="H653" s="112"/>
      <c r="I653" s="115"/>
      <c r="J653" s="112"/>
      <c r="K653" s="115"/>
      <c r="L653" s="112"/>
      <c r="M653" s="115"/>
      <c r="N653" s="112"/>
      <c r="O653" s="115"/>
      <c r="P653" s="112"/>
      <c r="Q653" s="115"/>
      <c r="R653" s="112"/>
      <c r="S653" s="115"/>
    </row>
    <row r="654" spans="1:19" ht="10.5" customHeight="1">
      <c r="A654" s="119" t="s">
        <v>50</v>
      </c>
      <c r="B654" s="119"/>
      <c r="C654" s="119"/>
      <c r="D654" s="119"/>
      <c r="E654" s="119"/>
      <c r="F654" s="119"/>
      <c r="G654" s="116" t="s">
        <v>51</v>
      </c>
      <c r="H654" s="112"/>
      <c r="I654" s="115"/>
      <c r="J654" s="112"/>
      <c r="K654" s="115"/>
      <c r="L654" s="112"/>
      <c r="M654" s="115"/>
      <c r="N654" s="112"/>
      <c r="O654" s="115"/>
      <c r="P654" s="112"/>
      <c r="Q654" s="115"/>
      <c r="R654" s="112"/>
      <c r="S654" s="115"/>
    </row>
    <row r="655" spans="1:19" ht="10.5" customHeight="1">
      <c r="A655" s="117" t="str">
        <f>CONCATENATE('Ordine Entrata'!$C$57," ",'Ordine Entrata'!$D$57)</f>
        <v>   </v>
      </c>
      <c r="B655" s="117"/>
      <c r="C655" s="117"/>
      <c r="D655" s="117"/>
      <c r="E655" s="117"/>
      <c r="F655" s="117"/>
      <c r="G655" s="116"/>
      <c r="H655" s="112"/>
      <c r="I655" s="115"/>
      <c r="J655" s="112"/>
      <c r="K655" s="115"/>
      <c r="L655" s="112"/>
      <c r="M655" s="115"/>
      <c r="N655" s="112"/>
      <c r="O655" s="115"/>
      <c r="P655" s="112"/>
      <c r="Q655" s="115"/>
      <c r="R655" s="112"/>
      <c r="S655" s="115"/>
    </row>
    <row r="656" spans="1:19" ht="10.5" customHeight="1">
      <c r="A656" s="118"/>
      <c r="B656" s="118"/>
      <c r="C656" s="118"/>
      <c r="D656" s="118"/>
      <c r="E656" s="118"/>
      <c r="F656" s="118"/>
      <c r="G656" s="116"/>
      <c r="H656" s="112"/>
      <c r="I656" s="115"/>
      <c r="J656" s="112"/>
      <c r="K656" s="115"/>
      <c r="L656" s="112"/>
      <c r="M656" s="115"/>
      <c r="N656" s="112"/>
      <c r="O656" s="115"/>
      <c r="P656" s="112"/>
      <c r="Q656" s="115"/>
      <c r="R656" s="112"/>
      <c r="S656" s="115"/>
    </row>
    <row r="657" spans="1:19" ht="10.5" customHeight="1">
      <c r="A657" s="119"/>
      <c r="B657" s="119"/>
      <c r="C657" s="119"/>
      <c r="D657" s="119"/>
      <c r="E657" s="119"/>
      <c r="F657" s="119"/>
      <c r="G657" s="116" t="s">
        <v>47</v>
      </c>
      <c r="H657" s="115"/>
      <c r="I657" s="112"/>
      <c r="J657" s="115"/>
      <c r="K657" s="112"/>
      <c r="L657" s="115"/>
      <c r="M657" s="112"/>
      <c r="N657" s="115"/>
      <c r="O657" s="112"/>
      <c r="P657" s="115"/>
      <c r="Q657" s="112"/>
      <c r="R657" s="115"/>
      <c r="S657" s="112"/>
    </row>
    <row r="658" spans="1:19" ht="10.5" customHeight="1">
      <c r="A658" s="117"/>
      <c r="B658" s="117"/>
      <c r="C658" s="117"/>
      <c r="D658" s="117"/>
      <c r="E658" s="117"/>
      <c r="F658" s="117"/>
      <c r="G658" s="116"/>
      <c r="H658" s="115"/>
      <c r="I658" s="112"/>
      <c r="J658" s="115"/>
      <c r="K658" s="112"/>
      <c r="L658" s="115"/>
      <c r="M658" s="112"/>
      <c r="N658" s="115"/>
      <c r="O658" s="112"/>
      <c r="P658" s="115"/>
      <c r="Q658" s="112"/>
      <c r="R658" s="115"/>
      <c r="S658" s="112"/>
    </row>
    <row r="659" spans="1:19" ht="10.5" customHeight="1">
      <c r="A659" s="118"/>
      <c r="B659" s="118"/>
      <c r="C659" s="118"/>
      <c r="D659" s="118"/>
      <c r="E659" s="118"/>
      <c r="F659" s="118"/>
      <c r="G659" s="116"/>
      <c r="H659" s="115"/>
      <c r="I659" s="112"/>
      <c r="J659" s="115"/>
      <c r="K659" s="112"/>
      <c r="L659" s="115"/>
      <c r="M659" s="112"/>
      <c r="N659" s="115"/>
      <c r="O659" s="112"/>
      <c r="P659" s="115"/>
      <c r="Q659" s="112"/>
      <c r="R659" s="115"/>
      <c r="S659" s="112"/>
    </row>
    <row r="660" spans="1:19" ht="4.5" customHeight="1">
      <c r="A660" s="121"/>
      <c r="B660" s="121"/>
      <c r="C660" s="121"/>
      <c r="D660" s="121"/>
      <c r="E660" s="121"/>
      <c r="F660" s="121"/>
      <c r="G660" s="121"/>
      <c r="H660" s="121"/>
      <c r="I660" s="121"/>
      <c r="J660" s="121"/>
      <c r="K660" s="121"/>
      <c r="L660" s="121"/>
      <c r="M660" s="121"/>
      <c r="N660" s="121"/>
      <c r="O660" s="121"/>
      <c r="P660" s="121"/>
      <c r="Q660" s="121"/>
      <c r="R660" s="121"/>
      <c r="S660" s="121"/>
    </row>
    <row r="661" spans="1:19" ht="24.75" customHeight="1">
      <c r="A661" s="122" t="s">
        <v>43</v>
      </c>
      <c r="B661" s="122"/>
      <c r="C661" s="122"/>
      <c r="D661" s="112" t="str">
        <f>'Ordine Entrata'!$A$58</f>
        <v> </v>
      </c>
      <c r="E661" s="112"/>
      <c r="F661" s="112"/>
      <c r="G661" s="60"/>
      <c r="H661" s="116" t="s">
        <v>44</v>
      </c>
      <c r="I661" s="116"/>
      <c r="J661" s="116" t="s">
        <v>45</v>
      </c>
      <c r="K661" s="116"/>
      <c r="L661" s="116" t="s">
        <v>46</v>
      </c>
      <c r="M661" s="116"/>
      <c r="N661" s="116" t="s">
        <v>57</v>
      </c>
      <c r="O661" s="116"/>
      <c r="P661" s="116" t="s">
        <v>58</v>
      </c>
      <c r="Q661" s="116"/>
      <c r="R661" s="116" t="s">
        <v>47</v>
      </c>
      <c r="S661" s="116"/>
    </row>
    <row r="662" spans="1:19" ht="10.5" customHeight="1">
      <c r="A662" s="119" t="s">
        <v>48</v>
      </c>
      <c r="B662" s="119"/>
      <c r="C662" s="119"/>
      <c r="D662" s="119"/>
      <c r="E662" s="119"/>
      <c r="F662" s="119"/>
      <c r="G662" s="116" t="s">
        <v>49</v>
      </c>
      <c r="H662" s="112"/>
      <c r="I662" s="115"/>
      <c r="J662" s="112"/>
      <c r="K662" s="115"/>
      <c r="L662" s="112"/>
      <c r="M662" s="115"/>
      <c r="N662" s="112"/>
      <c r="O662" s="115"/>
      <c r="P662" s="112"/>
      <c r="Q662" s="115"/>
      <c r="R662" s="112"/>
      <c r="S662" s="115"/>
    </row>
    <row r="663" spans="1:19" ht="10.5" customHeight="1">
      <c r="A663" s="117" t="str">
        <f>'Ordine Entrata'!$B$58</f>
        <v> </v>
      </c>
      <c r="B663" s="117"/>
      <c r="C663" s="117"/>
      <c r="D663" s="117"/>
      <c r="E663" s="117"/>
      <c r="F663" s="117"/>
      <c r="G663" s="116"/>
      <c r="H663" s="112"/>
      <c r="I663" s="115"/>
      <c r="J663" s="112"/>
      <c r="K663" s="115"/>
      <c r="L663" s="112"/>
      <c r="M663" s="115"/>
      <c r="N663" s="112"/>
      <c r="O663" s="115"/>
      <c r="P663" s="112"/>
      <c r="Q663" s="115"/>
      <c r="R663" s="112"/>
      <c r="S663" s="115"/>
    </row>
    <row r="664" spans="1:19" ht="10.5" customHeight="1">
      <c r="A664" s="118"/>
      <c r="B664" s="118"/>
      <c r="C664" s="118"/>
      <c r="D664" s="118"/>
      <c r="E664" s="118"/>
      <c r="F664" s="118"/>
      <c r="G664" s="116"/>
      <c r="H664" s="112"/>
      <c r="I664" s="115"/>
      <c r="J664" s="112"/>
      <c r="K664" s="115"/>
      <c r="L664" s="112"/>
      <c r="M664" s="115"/>
      <c r="N664" s="112"/>
      <c r="O664" s="115"/>
      <c r="P664" s="112"/>
      <c r="Q664" s="115"/>
      <c r="R664" s="112"/>
      <c r="S664" s="115"/>
    </row>
    <row r="665" spans="1:19" ht="10.5" customHeight="1">
      <c r="A665" s="119" t="s">
        <v>50</v>
      </c>
      <c r="B665" s="119"/>
      <c r="C665" s="119"/>
      <c r="D665" s="119"/>
      <c r="E665" s="119"/>
      <c r="F665" s="119"/>
      <c r="G665" s="116" t="s">
        <v>51</v>
      </c>
      <c r="H665" s="112"/>
      <c r="I665" s="115"/>
      <c r="J665" s="112"/>
      <c r="K665" s="115"/>
      <c r="L665" s="112"/>
      <c r="M665" s="115"/>
      <c r="N665" s="112"/>
      <c r="O665" s="115"/>
      <c r="P665" s="112"/>
      <c r="Q665" s="115"/>
      <c r="R665" s="112"/>
      <c r="S665" s="115"/>
    </row>
    <row r="666" spans="1:19" ht="10.5" customHeight="1">
      <c r="A666" s="117" t="str">
        <f>CONCATENATE('Ordine Entrata'!$C$58," ",'Ordine Entrata'!$D$58)</f>
        <v>   </v>
      </c>
      <c r="B666" s="117"/>
      <c r="C666" s="117"/>
      <c r="D666" s="117"/>
      <c r="E666" s="117"/>
      <c r="F666" s="117"/>
      <c r="G666" s="116"/>
      <c r="H666" s="112"/>
      <c r="I666" s="115"/>
      <c r="J666" s="112"/>
      <c r="K666" s="115"/>
      <c r="L666" s="112"/>
      <c r="M666" s="115"/>
      <c r="N666" s="112"/>
      <c r="O666" s="115"/>
      <c r="P666" s="112"/>
      <c r="Q666" s="115"/>
      <c r="R666" s="112"/>
      <c r="S666" s="115"/>
    </row>
    <row r="667" spans="1:19" ht="10.5" customHeight="1">
      <c r="A667" s="118"/>
      <c r="B667" s="118"/>
      <c r="C667" s="118"/>
      <c r="D667" s="118"/>
      <c r="E667" s="118"/>
      <c r="F667" s="118"/>
      <c r="G667" s="116"/>
      <c r="H667" s="112"/>
      <c r="I667" s="115"/>
      <c r="J667" s="112"/>
      <c r="K667" s="115"/>
      <c r="L667" s="112"/>
      <c r="M667" s="115"/>
      <c r="N667" s="112"/>
      <c r="O667" s="115"/>
      <c r="P667" s="112"/>
      <c r="Q667" s="115"/>
      <c r="R667" s="112"/>
      <c r="S667" s="115"/>
    </row>
    <row r="668" spans="1:19" ht="10.5" customHeight="1">
      <c r="A668" s="119"/>
      <c r="B668" s="119"/>
      <c r="C668" s="119"/>
      <c r="D668" s="119"/>
      <c r="E668" s="119"/>
      <c r="F668" s="119"/>
      <c r="G668" s="116" t="s">
        <v>47</v>
      </c>
      <c r="H668" s="115"/>
      <c r="I668" s="112"/>
      <c r="J668" s="115"/>
      <c r="K668" s="112"/>
      <c r="L668" s="115"/>
      <c r="M668" s="112"/>
      <c r="N668" s="115"/>
      <c r="O668" s="112"/>
      <c r="P668" s="115"/>
      <c r="Q668" s="112"/>
      <c r="R668" s="115"/>
      <c r="S668" s="112"/>
    </row>
    <row r="669" spans="1:19" ht="10.5" customHeight="1">
      <c r="A669" s="117"/>
      <c r="B669" s="117"/>
      <c r="C669" s="117"/>
      <c r="D669" s="117"/>
      <c r="E669" s="117"/>
      <c r="F669" s="117"/>
      <c r="G669" s="116"/>
      <c r="H669" s="115"/>
      <c r="I669" s="112"/>
      <c r="J669" s="115"/>
      <c r="K669" s="112"/>
      <c r="L669" s="115"/>
      <c r="M669" s="112"/>
      <c r="N669" s="115"/>
      <c r="O669" s="112"/>
      <c r="P669" s="115"/>
      <c r="Q669" s="112"/>
      <c r="R669" s="115"/>
      <c r="S669" s="112"/>
    </row>
    <row r="670" spans="1:19" ht="10.5" customHeight="1">
      <c r="A670" s="118"/>
      <c r="B670" s="118"/>
      <c r="C670" s="118"/>
      <c r="D670" s="118"/>
      <c r="E670" s="118"/>
      <c r="F670" s="118"/>
      <c r="G670" s="116"/>
      <c r="H670" s="115"/>
      <c r="I670" s="112"/>
      <c r="J670" s="115"/>
      <c r="K670" s="112"/>
      <c r="L670" s="115"/>
      <c r="M670" s="112"/>
      <c r="N670" s="115"/>
      <c r="O670" s="112"/>
      <c r="P670" s="115"/>
      <c r="Q670" s="112"/>
      <c r="R670" s="115"/>
      <c r="S670" s="112"/>
    </row>
    <row r="671" ht="18.75" customHeight="1"/>
    <row r="672" spans="1:19" ht="12.75">
      <c r="A672" s="120" t="s">
        <v>39</v>
      </c>
      <c r="B672" s="120"/>
      <c r="C672" s="120"/>
      <c r="D672" s="120"/>
      <c r="E672" s="123" t="str">
        <f>$E$1</f>
        <v>CAMPIONATO ITALIANO FISR 2017</v>
      </c>
      <c r="F672" s="123"/>
      <c r="G672" s="123"/>
      <c r="H672" s="123"/>
      <c r="I672" s="123"/>
      <c r="J672" s="123"/>
      <c r="K672" s="123"/>
      <c r="L672" s="123"/>
      <c r="M672" s="123"/>
      <c r="N672" s="123"/>
      <c r="O672" s="123"/>
      <c r="P672" s="123"/>
      <c r="Q672" s="123"/>
      <c r="R672" s="123"/>
      <c r="S672" s="123"/>
    </row>
    <row r="673" spans="1:19" ht="12.75">
      <c r="A673" s="121"/>
      <c r="B673" s="121"/>
      <c r="C673" s="121"/>
      <c r="D673" s="121"/>
      <c r="E673" s="121"/>
      <c r="F673" s="121"/>
      <c r="G673" s="121"/>
      <c r="H673" s="121"/>
      <c r="I673" s="121"/>
      <c r="J673" s="121"/>
      <c r="K673" s="121"/>
      <c r="L673" s="121"/>
      <c r="M673" s="121"/>
      <c r="N673" s="121"/>
      <c r="O673" s="121"/>
      <c r="P673" s="121"/>
      <c r="Q673" s="121"/>
      <c r="R673" s="121"/>
      <c r="S673" s="121"/>
    </row>
    <row r="674" spans="1:19" ht="12.75">
      <c r="A674" s="120" t="s">
        <v>40</v>
      </c>
      <c r="B674" s="120"/>
      <c r="C674" s="111">
        <f>$C$3</f>
        <v>0</v>
      </c>
      <c r="D674" s="111"/>
      <c r="E674" s="111"/>
      <c r="F674" s="111"/>
      <c r="G674" s="111"/>
      <c r="H674" s="111"/>
      <c r="I674" s="111"/>
      <c r="J674" s="111"/>
      <c r="K674" s="111"/>
      <c r="L674" s="111"/>
      <c r="M674" s="111"/>
      <c r="N674" s="111"/>
      <c r="O674" s="59" t="s">
        <v>41</v>
      </c>
      <c r="P674" s="110">
        <f>$P$3</f>
        <v>42893</v>
      </c>
      <c r="Q674" s="110"/>
      <c r="R674" s="110"/>
      <c r="S674" s="110"/>
    </row>
    <row r="675" spans="1:19" ht="12.75">
      <c r="A675" s="121"/>
      <c r="B675" s="121"/>
      <c r="C675" s="121"/>
      <c r="D675" s="121"/>
      <c r="E675" s="121"/>
      <c r="F675" s="121"/>
      <c r="G675" s="121"/>
      <c r="H675" s="121"/>
      <c r="I675" s="121"/>
      <c r="J675" s="121"/>
      <c r="K675" s="121"/>
      <c r="L675" s="121"/>
      <c r="M675" s="121"/>
      <c r="N675" s="121"/>
      <c r="O675" s="121"/>
      <c r="P675" s="121"/>
      <c r="Q675" s="121"/>
      <c r="R675" s="121"/>
      <c r="S675" s="121"/>
    </row>
    <row r="676" spans="1:19" ht="12.75">
      <c r="A676" s="120" t="s">
        <v>42</v>
      </c>
      <c r="B676" s="120"/>
      <c r="C676" s="111">
        <f>$C$5</f>
        <v>0</v>
      </c>
      <c r="D676" s="111"/>
      <c r="E676" s="111"/>
      <c r="F676" s="111"/>
      <c r="G676" s="111"/>
      <c r="H676" s="111"/>
      <c r="I676" s="111"/>
      <c r="J676" s="111"/>
      <c r="K676" s="111"/>
      <c r="L676" s="111"/>
      <c r="M676" s="111"/>
      <c r="N676" s="111"/>
      <c r="O676" s="111"/>
      <c r="P676" s="111"/>
      <c r="Q676" s="111"/>
      <c r="S676" s="98"/>
    </row>
    <row r="677" spans="1:19" ht="7.5" customHeight="1">
      <c r="A677" s="121"/>
      <c r="B677" s="121"/>
      <c r="C677" s="121"/>
      <c r="D677" s="121"/>
      <c r="E677" s="121"/>
      <c r="F677" s="121"/>
      <c r="G677" s="121"/>
      <c r="H677" s="121"/>
      <c r="I677" s="121"/>
      <c r="J677" s="121"/>
      <c r="K677" s="121"/>
      <c r="L677" s="121"/>
      <c r="M677" s="121"/>
      <c r="N677" s="121"/>
      <c r="O677" s="121"/>
      <c r="P677" s="121"/>
      <c r="Q677" s="121"/>
      <c r="R677" s="121"/>
      <c r="S677" s="121"/>
    </row>
    <row r="678" spans="1:19" ht="24.75" customHeight="1">
      <c r="A678" s="122" t="s">
        <v>43</v>
      </c>
      <c r="B678" s="122"/>
      <c r="C678" s="122"/>
      <c r="D678" s="112" t="str">
        <f>'Ordine Entrata'!$A$59</f>
        <v> </v>
      </c>
      <c r="E678" s="112"/>
      <c r="F678" s="112"/>
      <c r="G678" s="60"/>
      <c r="H678" s="116" t="s">
        <v>44</v>
      </c>
      <c r="I678" s="116"/>
      <c r="J678" s="116" t="s">
        <v>45</v>
      </c>
      <c r="K678" s="116"/>
      <c r="L678" s="116" t="s">
        <v>46</v>
      </c>
      <c r="M678" s="116"/>
      <c r="N678" s="116" t="s">
        <v>57</v>
      </c>
      <c r="O678" s="116"/>
      <c r="P678" s="116" t="s">
        <v>58</v>
      </c>
      <c r="Q678" s="116"/>
      <c r="R678" s="116" t="s">
        <v>47</v>
      </c>
      <c r="S678" s="116"/>
    </row>
    <row r="679" spans="1:19" ht="10.5" customHeight="1">
      <c r="A679" s="119" t="s">
        <v>48</v>
      </c>
      <c r="B679" s="119"/>
      <c r="C679" s="119"/>
      <c r="D679" s="119"/>
      <c r="E679" s="119"/>
      <c r="F679" s="119"/>
      <c r="G679" s="116" t="s">
        <v>49</v>
      </c>
      <c r="H679" s="112"/>
      <c r="I679" s="115"/>
      <c r="J679" s="112"/>
      <c r="K679" s="115"/>
      <c r="L679" s="112"/>
      <c r="M679" s="115"/>
      <c r="N679" s="112"/>
      <c r="O679" s="115"/>
      <c r="P679" s="112"/>
      <c r="Q679" s="115"/>
      <c r="R679" s="112"/>
      <c r="S679" s="115"/>
    </row>
    <row r="680" spans="1:19" ht="10.5" customHeight="1">
      <c r="A680" s="117" t="str">
        <f>'Ordine Entrata'!$B$59</f>
        <v> </v>
      </c>
      <c r="B680" s="117"/>
      <c r="C680" s="117"/>
      <c r="D680" s="117"/>
      <c r="E680" s="117"/>
      <c r="F680" s="117"/>
      <c r="G680" s="116"/>
      <c r="H680" s="112"/>
      <c r="I680" s="115"/>
      <c r="J680" s="112"/>
      <c r="K680" s="115"/>
      <c r="L680" s="112"/>
      <c r="M680" s="115"/>
      <c r="N680" s="112"/>
      <c r="O680" s="115"/>
      <c r="P680" s="112"/>
      <c r="Q680" s="115"/>
      <c r="R680" s="112"/>
      <c r="S680" s="115"/>
    </row>
    <row r="681" spans="1:19" ht="10.5" customHeight="1">
      <c r="A681" s="118"/>
      <c r="B681" s="118"/>
      <c r="C681" s="118"/>
      <c r="D681" s="118"/>
      <c r="E681" s="118"/>
      <c r="F681" s="118"/>
      <c r="G681" s="116"/>
      <c r="H681" s="112"/>
      <c r="I681" s="115"/>
      <c r="J681" s="112"/>
      <c r="K681" s="115"/>
      <c r="L681" s="112"/>
      <c r="M681" s="115"/>
      <c r="N681" s="112"/>
      <c r="O681" s="115"/>
      <c r="P681" s="112"/>
      <c r="Q681" s="115"/>
      <c r="R681" s="112"/>
      <c r="S681" s="115"/>
    </row>
    <row r="682" spans="1:19" ht="10.5" customHeight="1">
      <c r="A682" s="119" t="s">
        <v>50</v>
      </c>
      <c r="B682" s="119"/>
      <c r="C682" s="119"/>
      <c r="D682" s="119"/>
      <c r="E682" s="119"/>
      <c r="F682" s="119"/>
      <c r="G682" s="116" t="s">
        <v>51</v>
      </c>
      <c r="H682" s="112"/>
      <c r="I682" s="115"/>
      <c r="J682" s="112"/>
      <c r="K682" s="115"/>
      <c r="L682" s="112"/>
      <c r="M682" s="115"/>
      <c r="N682" s="112"/>
      <c r="O682" s="115"/>
      <c r="P682" s="112"/>
      <c r="Q682" s="115"/>
      <c r="R682" s="112"/>
      <c r="S682" s="115"/>
    </row>
    <row r="683" spans="1:19" ht="10.5" customHeight="1">
      <c r="A683" s="117" t="str">
        <f>CONCATENATE('Ordine Entrata'!$C$59," ",'Ordine Entrata'!$D$59)</f>
        <v>   </v>
      </c>
      <c r="B683" s="117"/>
      <c r="C683" s="117"/>
      <c r="D683" s="117"/>
      <c r="E683" s="117"/>
      <c r="F683" s="117"/>
      <c r="G683" s="116"/>
      <c r="H683" s="112"/>
      <c r="I683" s="115"/>
      <c r="J683" s="112"/>
      <c r="K683" s="115"/>
      <c r="L683" s="112"/>
      <c r="M683" s="115"/>
      <c r="N683" s="112"/>
      <c r="O683" s="115"/>
      <c r="P683" s="112"/>
      <c r="Q683" s="115"/>
      <c r="R683" s="112"/>
      <c r="S683" s="115"/>
    </row>
    <row r="684" spans="1:19" ht="10.5" customHeight="1">
      <c r="A684" s="118"/>
      <c r="B684" s="118"/>
      <c r="C684" s="118"/>
      <c r="D684" s="118"/>
      <c r="E684" s="118"/>
      <c r="F684" s="118"/>
      <c r="G684" s="116"/>
      <c r="H684" s="112"/>
      <c r="I684" s="115"/>
      <c r="J684" s="112"/>
      <c r="K684" s="115"/>
      <c r="L684" s="112"/>
      <c r="M684" s="115"/>
      <c r="N684" s="112"/>
      <c r="O684" s="115"/>
      <c r="P684" s="112"/>
      <c r="Q684" s="115"/>
      <c r="R684" s="112"/>
      <c r="S684" s="115"/>
    </row>
    <row r="685" spans="1:19" ht="10.5" customHeight="1">
      <c r="A685" s="119"/>
      <c r="B685" s="119"/>
      <c r="C685" s="119"/>
      <c r="D685" s="119"/>
      <c r="E685" s="119"/>
      <c r="F685" s="119"/>
      <c r="G685" s="116" t="s">
        <v>47</v>
      </c>
      <c r="H685" s="115"/>
      <c r="I685" s="112"/>
      <c r="J685" s="115"/>
      <c r="K685" s="112"/>
      <c r="L685" s="115"/>
      <c r="M685" s="112"/>
      <c r="N685" s="115"/>
      <c r="O685" s="112"/>
      <c r="P685" s="115"/>
      <c r="Q685" s="112"/>
      <c r="R685" s="115"/>
      <c r="S685" s="112"/>
    </row>
    <row r="686" spans="1:19" ht="10.5" customHeight="1">
      <c r="A686" s="117"/>
      <c r="B686" s="117"/>
      <c r="C686" s="117"/>
      <c r="D686" s="117"/>
      <c r="E686" s="117"/>
      <c r="F686" s="117"/>
      <c r="G686" s="116"/>
      <c r="H686" s="115"/>
      <c r="I686" s="112"/>
      <c r="J686" s="115"/>
      <c r="K686" s="112"/>
      <c r="L686" s="115"/>
      <c r="M686" s="112"/>
      <c r="N686" s="115"/>
      <c r="O686" s="112"/>
      <c r="P686" s="115"/>
      <c r="Q686" s="112"/>
      <c r="R686" s="115"/>
      <c r="S686" s="112"/>
    </row>
    <row r="687" spans="1:19" ht="10.5" customHeight="1">
      <c r="A687" s="118"/>
      <c r="B687" s="118"/>
      <c r="C687" s="118"/>
      <c r="D687" s="118"/>
      <c r="E687" s="118"/>
      <c r="F687" s="118"/>
      <c r="G687" s="116"/>
      <c r="H687" s="115"/>
      <c r="I687" s="112"/>
      <c r="J687" s="115"/>
      <c r="K687" s="112"/>
      <c r="L687" s="115"/>
      <c r="M687" s="112"/>
      <c r="N687" s="115"/>
      <c r="O687" s="112"/>
      <c r="P687" s="115"/>
      <c r="Q687" s="112"/>
      <c r="R687" s="115"/>
      <c r="S687" s="112"/>
    </row>
    <row r="688" spans="1:19" ht="4.5" customHeight="1">
      <c r="A688" s="121"/>
      <c r="B688" s="121"/>
      <c r="C688" s="121"/>
      <c r="D688" s="121"/>
      <c r="E688" s="121"/>
      <c r="F688" s="121"/>
      <c r="G688" s="121"/>
      <c r="H688" s="121"/>
      <c r="I688" s="121"/>
      <c r="J688" s="121"/>
      <c r="K688" s="121"/>
      <c r="L688" s="121"/>
      <c r="M688" s="121"/>
      <c r="N688" s="121"/>
      <c r="O688" s="121"/>
      <c r="P688" s="121"/>
      <c r="Q688" s="121"/>
      <c r="R688" s="121"/>
      <c r="S688" s="121"/>
    </row>
    <row r="689" spans="1:19" ht="24.75" customHeight="1">
      <c r="A689" s="122" t="s">
        <v>43</v>
      </c>
      <c r="B689" s="122"/>
      <c r="C689" s="122"/>
      <c r="D689" s="112" t="str">
        <f>'Ordine Entrata'!$A$60</f>
        <v> </v>
      </c>
      <c r="E689" s="112"/>
      <c r="F689" s="112"/>
      <c r="G689" s="60"/>
      <c r="H689" s="116" t="s">
        <v>44</v>
      </c>
      <c r="I689" s="116"/>
      <c r="J689" s="116" t="s">
        <v>45</v>
      </c>
      <c r="K689" s="116"/>
      <c r="L689" s="116" t="s">
        <v>46</v>
      </c>
      <c r="M689" s="116"/>
      <c r="N689" s="116" t="s">
        <v>57</v>
      </c>
      <c r="O689" s="116"/>
      <c r="P689" s="116" t="s">
        <v>58</v>
      </c>
      <c r="Q689" s="116"/>
      <c r="R689" s="116" t="s">
        <v>47</v>
      </c>
      <c r="S689" s="116"/>
    </row>
    <row r="690" spans="1:19" ht="10.5" customHeight="1">
      <c r="A690" s="119" t="s">
        <v>48</v>
      </c>
      <c r="B690" s="119"/>
      <c r="C690" s="119"/>
      <c r="D690" s="119"/>
      <c r="E690" s="119"/>
      <c r="F690" s="119"/>
      <c r="G690" s="116" t="s">
        <v>49</v>
      </c>
      <c r="H690" s="112"/>
      <c r="I690" s="115"/>
      <c r="J690" s="112"/>
      <c r="K690" s="115"/>
      <c r="L690" s="112"/>
      <c r="M690" s="115"/>
      <c r="N690" s="112"/>
      <c r="O690" s="115"/>
      <c r="P690" s="112"/>
      <c r="Q690" s="115"/>
      <c r="R690" s="112"/>
      <c r="S690" s="115"/>
    </row>
    <row r="691" spans="1:19" ht="10.5" customHeight="1">
      <c r="A691" s="117" t="str">
        <f>'Ordine Entrata'!$B$60</f>
        <v> </v>
      </c>
      <c r="B691" s="117"/>
      <c r="C691" s="117"/>
      <c r="D691" s="117"/>
      <c r="E691" s="117"/>
      <c r="F691" s="117"/>
      <c r="G691" s="116"/>
      <c r="H691" s="112"/>
      <c r="I691" s="115"/>
      <c r="J691" s="112"/>
      <c r="K691" s="115"/>
      <c r="L691" s="112"/>
      <c r="M691" s="115"/>
      <c r="N691" s="112"/>
      <c r="O691" s="115"/>
      <c r="P691" s="112"/>
      <c r="Q691" s="115"/>
      <c r="R691" s="112"/>
      <c r="S691" s="115"/>
    </row>
    <row r="692" spans="1:19" ht="10.5" customHeight="1">
      <c r="A692" s="118"/>
      <c r="B692" s="118"/>
      <c r="C692" s="118"/>
      <c r="D692" s="118"/>
      <c r="E692" s="118"/>
      <c r="F692" s="118"/>
      <c r="G692" s="116"/>
      <c r="H692" s="112"/>
      <c r="I692" s="115"/>
      <c r="J692" s="112"/>
      <c r="K692" s="115"/>
      <c r="L692" s="112"/>
      <c r="M692" s="115"/>
      <c r="N692" s="112"/>
      <c r="O692" s="115"/>
      <c r="P692" s="112"/>
      <c r="Q692" s="115"/>
      <c r="R692" s="112"/>
      <c r="S692" s="115"/>
    </row>
    <row r="693" spans="1:19" ht="10.5" customHeight="1">
      <c r="A693" s="119" t="s">
        <v>50</v>
      </c>
      <c r="B693" s="119"/>
      <c r="C693" s="119"/>
      <c r="D693" s="119"/>
      <c r="E693" s="119"/>
      <c r="F693" s="119"/>
      <c r="G693" s="116" t="s">
        <v>51</v>
      </c>
      <c r="H693" s="112"/>
      <c r="I693" s="115"/>
      <c r="J693" s="112"/>
      <c r="K693" s="115"/>
      <c r="L693" s="112"/>
      <c r="M693" s="115"/>
      <c r="N693" s="112"/>
      <c r="O693" s="115"/>
      <c r="P693" s="112"/>
      <c r="Q693" s="115"/>
      <c r="R693" s="112"/>
      <c r="S693" s="115"/>
    </row>
    <row r="694" spans="1:19" ht="10.5" customHeight="1">
      <c r="A694" s="117" t="str">
        <f>CONCATENATE('Ordine Entrata'!$C$60," ",'Ordine Entrata'!$D$60)</f>
        <v>   </v>
      </c>
      <c r="B694" s="117"/>
      <c r="C694" s="117"/>
      <c r="D694" s="117"/>
      <c r="E694" s="117"/>
      <c r="F694" s="117"/>
      <c r="G694" s="116"/>
      <c r="H694" s="112"/>
      <c r="I694" s="115"/>
      <c r="J694" s="112"/>
      <c r="K694" s="115"/>
      <c r="L694" s="112"/>
      <c r="M694" s="115"/>
      <c r="N694" s="112"/>
      <c r="O694" s="115"/>
      <c r="P694" s="112"/>
      <c r="Q694" s="115"/>
      <c r="R694" s="112"/>
      <c r="S694" s="115"/>
    </row>
    <row r="695" spans="1:19" ht="10.5" customHeight="1">
      <c r="A695" s="118"/>
      <c r="B695" s="118"/>
      <c r="C695" s="118"/>
      <c r="D695" s="118"/>
      <c r="E695" s="118"/>
      <c r="F695" s="118"/>
      <c r="G695" s="116"/>
      <c r="H695" s="112"/>
      <c r="I695" s="115"/>
      <c r="J695" s="112"/>
      <c r="K695" s="115"/>
      <c r="L695" s="112"/>
      <c r="M695" s="115"/>
      <c r="N695" s="112"/>
      <c r="O695" s="115"/>
      <c r="P695" s="112"/>
      <c r="Q695" s="115"/>
      <c r="R695" s="112"/>
      <c r="S695" s="115"/>
    </row>
    <row r="696" spans="1:19" ht="10.5" customHeight="1">
      <c r="A696" s="119"/>
      <c r="B696" s="119"/>
      <c r="C696" s="119"/>
      <c r="D696" s="119"/>
      <c r="E696" s="119"/>
      <c r="F696" s="119"/>
      <c r="G696" s="116" t="s">
        <v>47</v>
      </c>
      <c r="H696" s="115"/>
      <c r="I696" s="112"/>
      <c r="J696" s="115"/>
      <c r="K696" s="112"/>
      <c r="L696" s="115"/>
      <c r="M696" s="112"/>
      <c r="N696" s="115"/>
      <c r="O696" s="112"/>
      <c r="P696" s="115"/>
      <c r="Q696" s="112"/>
      <c r="R696" s="115"/>
      <c r="S696" s="112"/>
    </row>
    <row r="697" spans="1:19" ht="10.5" customHeight="1">
      <c r="A697" s="117"/>
      <c r="B697" s="117"/>
      <c r="C697" s="117"/>
      <c r="D697" s="117"/>
      <c r="E697" s="117"/>
      <c r="F697" s="117"/>
      <c r="G697" s="116"/>
      <c r="H697" s="115"/>
      <c r="I697" s="112"/>
      <c r="J697" s="115"/>
      <c r="K697" s="112"/>
      <c r="L697" s="115"/>
      <c r="M697" s="112"/>
      <c r="N697" s="115"/>
      <c r="O697" s="112"/>
      <c r="P697" s="115"/>
      <c r="Q697" s="112"/>
      <c r="R697" s="115"/>
      <c r="S697" s="112"/>
    </row>
    <row r="698" spans="1:19" ht="10.5" customHeight="1">
      <c r="A698" s="118"/>
      <c r="B698" s="118"/>
      <c r="C698" s="118"/>
      <c r="D698" s="118"/>
      <c r="E698" s="118"/>
      <c r="F698" s="118"/>
      <c r="G698" s="116"/>
      <c r="H698" s="115"/>
      <c r="I698" s="112"/>
      <c r="J698" s="115"/>
      <c r="K698" s="112"/>
      <c r="L698" s="115"/>
      <c r="M698" s="112"/>
      <c r="N698" s="115"/>
      <c r="O698" s="112"/>
      <c r="P698" s="115"/>
      <c r="Q698" s="112"/>
      <c r="R698" s="115"/>
      <c r="S698" s="112"/>
    </row>
    <row r="699" spans="1:19" ht="4.5" customHeight="1">
      <c r="A699" s="121"/>
      <c r="B699" s="121"/>
      <c r="C699" s="121"/>
      <c r="D699" s="121"/>
      <c r="E699" s="121"/>
      <c r="F699" s="121"/>
      <c r="G699" s="121"/>
      <c r="H699" s="121"/>
      <c r="I699" s="121"/>
      <c r="J699" s="121"/>
      <c r="K699" s="121"/>
      <c r="L699" s="121"/>
      <c r="M699" s="121"/>
      <c r="N699" s="121"/>
      <c r="O699" s="121"/>
      <c r="P699" s="121"/>
      <c r="Q699" s="121"/>
      <c r="R699" s="121"/>
      <c r="S699" s="121"/>
    </row>
    <row r="700" spans="1:19" ht="24.75" customHeight="1">
      <c r="A700" s="122" t="s">
        <v>43</v>
      </c>
      <c r="B700" s="122"/>
      <c r="C700" s="122"/>
      <c r="D700" s="112" t="str">
        <f>'Ordine Entrata'!$A$61</f>
        <v> </v>
      </c>
      <c r="E700" s="112"/>
      <c r="F700" s="112"/>
      <c r="G700" s="60"/>
      <c r="H700" s="116" t="s">
        <v>44</v>
      </c>
      <c r="I700" s="116"/>
      <c r="J700" s="116" t="s">
        <v>45</v>
      </c>
      <c r="K700" s="116"/>
      <c r="L700" s="116" t="s">
        <v>46</v>
      </c>
      <c r="M700" s="116"/>
      <c r="N700" s="116" t="s">
        <v>57</v>
      </c>
      <c r="O700" s="116"/>
      <c r="P700" s="116" t="s">
        <v>58</v>
      </c>
      <c r="Q700" s="116"/>
      <c r="R700" s="116" t="s">
        <v>47</v>
      </c>
      <c r="S700" s="116"/>
    </row>
    <row r="701" spans="1:19" ht="10.5" customHeight="1">
      <c r="A701" s="119" t="s">
        <v>48</v>
      </c>
      <c r="B701" s="119"/>
      <c r="C701" s="119"/>
      <c r="D701" s="119"/>
      <c r="E701" s="119"/>
      <c r="F701" s="119"/>
      <c r="G701" s="116" t="s">
        <v>49</v>
      </c>
      <c r="H701" s="112"/>
      <c r="I701" s="115"/>
      <c r="J701" s="112"/>
      <c r="K701" s="115"/>
      <c r="L701" s="112"/>
      <c r="M701" s="115"/>
      <c r="N701" s="112"/>
      <c r="O701" s="115"/>
      <c r="P701" s="112"/>
      <c r="Q701" s="115"/>
      <c r="R701" s="112"/>
      <c r="S701" s="115"/>
    </row>
    <row r="702" spans="1:19" ht="10.5" customHeight="1">
      <c r="A702" s="117" t="str">
        <f>'Ordine Entrata'!$B$61</f>
        <v> </v>
      </c>
      <c r="B702" s="117"/>
      <c r="C702" s="117"/>
      <c r="D702" s="117"/>
      <c r="E702" s="117"/>
      <c r="F702" s="117"/>
      <c r="G702" s="116"/>
      <c r="H702" s="112"/>
      <c r="I702" s="115"/>
      <c r="J702" s="112"/>
      <c r="K702" s="115"/>
      <c r="L702" s="112"/>
      <c r="M702" s="115"/>
      <c r="N702" s="112"/>
      <c r="O702" s="115"/>
      <c r="P702" s="112"/>
      <c r="Q702" s="115"/>
      <c r="R702" s="112"/>
      <c r="S702" s="115"/>
    </row>
    <row r="703" spans="1:19" ht="10.5" customHeight="1">
      <c r="A703" s="118"/>
      <c r="B703" s="118"/>
      <c r="C703" s="118"/>
      <c r="D703" s="118"/>
      <c r="E703" s="118"/>
      <c r="F703" s="118"/>
      <c r="G703" s="116"/>
      <c r="H703" s="112"/>
      <c r="I703" s="115"/>
      <c r="J703" s="112"/>
      <c r="K703" s="115"/>
      <c r="L703" s="112"/>
      <c r="M703" s="115"/>
      <c r="N703" s="112"/>
      <c r="O703" s="115"/>
      <c r="P703" s="112"/>
      <c r="Q703" s="115"/>
      <c r="R703" s="112"/>
      <c r="S703" s="115"/>
    </row>
    <row r="704" spans="1:19" ht="10.5" customHeight="1">
      <c r="A704" s="119" t="s">
        <v>50</v>
      </c>
      <c r="B704" s="119"/>
      <c r="C704" s="119"/>
      <c r="D704" s="119"/>
      <c r="E704" s="119"/>
      <c r="F704" s="119"/>
      <c r="G704" s="116" t="s">
        <v>51</v>
      </c>
      <c r="H704" s="112"/>
      <c r="I704" s="115"/>
      <c r="J704" s="112"/>
      <c r="K704" s="115"/>
      <c r="L704" s="112"/>
      <c r="M704" s="115"/>
      <c r="N704" s="112"/>
      <c r="O704" s="115"/>
      <c r="P704" s="112"/>
      <c r="Q704" s="115"/>
      <c r="R704" s="112"/>
      <c r="S704" s="115"/>
    </row>
    <row r="705" spans="1:19" ht="10.5" customHeight="1">
      <c r="A705" s="117" t="str">
        <f>CONCATENATE('Ordine Entrata'!$C$61," ",'Ordine Entrata'!$D$61)</f>
        <v>   </v>
      </c>
      <c r="B705" s="117"/>
      <c r="C705" s="117"/>
      <c r="D705" s="117"/>
      <c r="E705" s="117"/>
      <c r="F705" s="117"/>
      <c r="G705" s="116"/>
      <c r="H705" s="112"/>
      <c r="I705" s="115"/>
      <c r="J705" s="112"/>
      <c r="K705" s="115"/>
      <c r="L705" s="112"/>
      <c r="M705" s="115"/>
      <c r="N705" s="112"/>
      <c r="O705" s="115"/>
      <c r="P705" s="112"/>
      <c r="Q705" s="115"/>
      <c r="R705" s="112"/>
      <c r="S705" s="115"/>
    </row>
    <row r="706" spans="1:19" ht="10.5" customHeight="1">
      <c r="A706" s="118"/>
      <c r="B706" s="118"/>
      <c r="C706" s="118"/>
      <c r="D706" s="118"/>
      <c r="E706" s="118"/>
      <c r="F706" s="118"/>
      <c r="G706" s="116"/>
      <c r="H706" s="112"/>
      <c r="I706" s="115"/>
      <c r="J706" s="112"/>
      <c r="K706" s="115"/>
      <c r="L706" s="112"/>
      <c r="M706" s="115"/>
      <c r="N706" s="112"/>
      <c r="O706" s="115"/>
      <c r="P706" s="112"/>
      <c r="Q706" s="115"/>
      <c r="R706" s="112"/>
      <c r="S706" s="115"/>
    </row>
    <row r="707" spans="1:19" ht="10.5" customHeight="1">
      <c r="A707" s="119"/>
      <c r="B707" s="119"/>
      <c r="C707" s="119"/>
      <c r="D707" s="119"/>
      <c r="E707" s="119"/>
      <c r="F707" s="119"/>
      <c r="G707" s="116" t="s">
        <v>47</v>
      </c>
      <c r="H707" s="115"/>
      <c r="I707" s="112"/>
      <c r="J707" s="115"/>
      <c r="K707" s="112"/>
      <c r="L707" s="115"/>
      <c r="M707" s="112"/>
      <c r="N707" s="115"/>
      <c r="O707" s="112"/>
      <c r="P707" s="115"/>
      <c r="Q707" s="112"/>
      <c r="R707" s="115"/>
      <c r="S707" s="112"/>
    </row>
    <row r="708" spans="1:19" ht="10.5" customHeight="1">
      <c r="A708" s="117"/>
      <c r="B708" s="117"/>
      <c r="C708" s="117"/>
      <c r="D708" s="117"/>
      <c r="E708" s="117"/>
      <c r="F708" s="117"/>
      <c r="G708" s="116"/>
      <c r="H708" s="115"/>
      <c r="I708" s="112"/>
      <c r="J708" s="115"/>
      <c r="K708" s="112"/>
      <c r="L708" s="115"/>
      <c r="M708" s="112"/>
      <c r="N708" s="115"/>
      <c r="O708" s="112"/>
      <c r="P708" s="115"/>
      <c r="Q708" s="112"/>
      <c r="R708" s="115"/>
      <c r="S708" s="112"/>
    </row>
    <row r="709" spans="1:19" ht="10.5" customHeight="1">
      <c r="A709" s="118"/>
      <c r="B709" s="118"/>
      <c r="C709" s="118"/>
      <c r="D709" s="118"/>
      <c r="E709" s="118"/>
      <c r="F709" s="118"/>
      <c r="G709" s="116"/>
      <c r="H709" s="115"/>
      <c r="I709" s="112"/>
      <c r="J709" s="115"/>
      <c r="K709" s="112"/>
      <c r="L709" s="115"/>
      <c r="M709" s="112"/>
      <c r="N709" s="115"/>
      <c r="O709" s="112"/>
      <c r="P709" s="115"/>
      <c r="Q709" s="112"/>
      <c r="R709" s="115"/>
      <c r="S709" s="112"/>
    </row>
    <row r="710" spans="1:19" ht="4.5" customHeight="1">
      <c r="A710" s="121"/>
      <c r="B710" s="121"/>
      <c r="C710" s="121"/>
      <c r="D710" s="121"/>
      <c r="E710" s="121"/>
      <c r="F710" s="121"/>
      <c r="G710" s="121"/>
      <c r="H710" s="121"/>
      <c r="I710" s="121"/>
      <c r="J710" s="121"/>
      <c r="K710" s="121"/>
      <c r="L710" s="121"/>
      <c r="M710" s="121"/>
      <c r="N710" s="121"/>
      <c r="O710" s="121"/>
      <c r="P710" s="121"/>
      <c r="Q710" s="121"/>
      <c r="R710" s="121"/>
      <c r="S710" s="121"/>
    </row>
    <row r="711" spans="1:19" ht="24.75" customHeight="1">
      <c r="A711" s="122" t="s">
        <v>43</v>
      </c>
      <c r="B711" s="122"/>
      <c r="C711" s="122"/>
      <c r="D711" s="112" t="str">
        <f>'Ordine Entrata'!$A$62</f>
        <v> </v>
      </c>
      <c r="E711" s="112"/>
      <c r="F711" s="112"/>
      <c r="G711" s="60"/>
      <c r="H711" s="116" t="s">
        <v>44</v>
      </c>
      <c r="I711" s="116"/>
      <c r="J711" s="116" t="s">
        <v>45</v>
      </c>
      <c r="K711" s="116"/>
      <c r="L711" s="116" t="s">
        <v>46</v>
      </c>
      <c r="M711" s="116"/>
      <c r="N711" s="116" t="s">
        <v>57</v>
      </c>
      <c r="O711" s="116"/>
      <c r="P711" s="116" t="s">
        <v>58</v>
      </c>
      <c r="Q711" s="116"/>
      <c r="R711" s="116" t="s">
        <v>47</v>
      </c>
      <c r="S711" s="116"/>
    </row>
    <row r="712" spans="1:19" ht="10.5" customHeight="1">
      <c r="A712" s="119" t="s">
        <v>48</v>
      </c>
      <c r="B712" s="119"/>
      <c r="C712" s="119"/>
      <c r="D712" s="119"/>
      <c r="E712" s="119"/>
      <c r="F712" s="119"/>
      <c r="G712" s="116" t="s">
        <v>49</v>
      </c>
      <c r="H712" s="112"/>
      <c r="I712" s="115"/>
      <c r="J712" s="112"/>
      <c r="K712" s="115"/>
      <c r="L712" s="112"/>
      <c r="M712" s="115"/>
      <c r="N712" s="112"/>
      <c r="O712" s="115"/>
      <c r="P712" s="112"/>
      <c r="Q712" s="115"/>
      <c r="R712" s="112"/>
      <c r="S712" s="115"/>
    </row>
    <row r="713" spans="1:19" ht="10.5" customHeight="1">
      <c r="A713" s="117" t="str">
        <f>'Ordine Entrata'!$B$62</f>
        <v> </v>
      </c>
      <c r="B713" s="117"/>
      <c r="C713" s="117"/>
      <c r="D713" s="117"/>
      <c r="E713" s="117"/>
      <c r="F713" s="117"/>
      <c r="G713" s="116"/>
      <c r="H713" s="112"/>
      <c r="I713" s="115"/>
      <c r="J713" s="112"/>
      <c r="K713" s="115"/>
      <c r="L713" s="112"/>
      <c r="M713" s="115"/>
      <c r="N713" s="112"/>
      <c r="O713" s="115"/>
      <c r="P713" s="112"/>
      <c r="Q713" s="115"/>
      <c r="R713" s="112"/>
      <c r="S713" s="115"/>
    </row>
    <row r="714" spans="1:19" ht="10.5" customHeight="1">
      <c r="A714" s="118"/>
      <c r="B714" s="118"/>
      <c r="C714" s="118"/>
      <c r="D714" s="118"/>
      <c r="E714" s="118"/>
      <c r="F714" s="118"/>
      <c r="G714" s="116"/>
      <c r="H714" s="112"/>
      <c r="I714" s="115"/>
      <c r="J714" s="112"/>
      <c r="K714" s="115"/>
      <c r="L714" s="112"/>
      <c r="M714" s="115"/>
      <c r="N714" s="112"/>
      <c r="O714" s="115"/>
      <c r="P714" s="112"/>
      <c r="Q714" s="115"/>
      <c r="R714" s="112"/>
      <c r="S714" s="115"/>
    </row>
    <row r="715" spans="1:19" ht="10.5" customHeight="1">
      <c r="A715" s="119" t="s">
        <v>50</v>
      </c>
      <c r="B715" s="119"/>
      <c r="C715" s="119"/>
      <c r="D715" s="119"/>
      <c r="E715" s="119"/>
      <c r="F715" s="119"/>
      <c r="G715" s="116" t="s">
        <v>51</v>
      </c>
      <c r="H715" s="112"/>
      <c r="I715" s="115"/>
      <c r="J715" s="112"/>
      <c r="K715" s="115"/>
      <c r="L715" s="112"/>
      <c r="M715" s="115"/>
      <c r="N715" s="112"/>
      <c r="O715" s="115"/>
      <c r="P715" s="112"/>
      <c r="Q715" s="115"/>
      <c r="R715" s="112"/>
      <c r="S715" s="115"/>
    </row>
    <row r="716" spans="1:19" ht="10.5" customHeight="1">
      <c r="A716" s="117" t="str">
        <f>CONCATENATE('Ordine Entrata'!$C$62," ",'Ordine Entrata'!$D$62)</f>
        <v>   </v>
      </c>
      <c r="B716" s="117"/>
      <c r="C716" s="117"/>
      <c r="D716" s="117"/>
      <c r="E716" s="117"/>
      <c r="F716" s="117"/>
      <c r="G716" s="116"/>
      <c r="H716" s="112"/>
      <c r="I716" s="115"/>
      <c r="J716" s="112"/>
      <c r="K716" s="115"/>
      <c r="L716" s="112"/>
      <c r="M716" s="115"/>
      <c r="N716" s="112"/>
      <c r="O716" s="115"/>
      <c r="P716" s="112"/>
      <c r="Q716" s="115"/>
      <c r="R716" s="112"/>
      <c r="S716" s="115"/>
    </row>
    <row r="717" spans="1:19" ht="10.5" customHeight="1">
      <c r="A717" s="118"/>
      <c r="B717" s="118"/>
      <c r="C717" s="118"/>
      <c r="D717" s="118"/>
      <c r="E717" s="118"/>
      <c r="F717" s="118"/>
      <c r="G717" s="116"/>
      <c r="H717" s="112"/>
      <c r="I717" s="115"/>
      <c r="J717" s="112"/>
      <c r="K717" s="115"/>
      <c r="L717" s="112"/>
      <c r="M717" s="115"/>
      <c r="N717" s="112"/>
      <c r="O717" s="115"/>
      <c r="P717" s="112"/>
      <c r="Q717" s="115"/>
      <c r="R717" s="112"/>
      <c r="S717" s="115"/>
    </row>
    <row r="718" spans="1:19" ht="10.5" customHeight="1">
      <c r="A718" s="119"/>
      <c r="B718" s="119"/>
      <c r="C718" s="119"/>
      <c r="D718" s="119"/>
      <c r="E718" s="119"/>
      <c r="F718" s="119"/>
      <c r="G718" s="116" t="s">
        <v>47</v>
      </c>
      <c r="H718" s="115"/>
      <c r="I718" s="112"/>
      <c r="J718" s="115"/>
      <c r="K718" s="112"/>
      <c r="L718" s="115"/>
      <c r="M718" s="112"/>
      <c r="N718" s="115"/>
      <c r="O718" s="112"/>
      <c r="P718" s="115"/>
      <c r="Q718" s="112"/>
      <c r="R718" s="115"/>
      <c r="S718" s="112"/>
    </row>
    <row r="719" spans="1:19" ht="10.5" customHeight="1">
      <c r="A719" s="117"/>
      <c r="B719" s="117"/>
      <c r="C719" s="117"/>
      <c r="D719" s="117"/>
      <c r="E719" s="117"/>
      <c r="F719" s="117"/>
      <c r="G719" s="116"/>
      <c r="H719" s="115"/>
      <c r="I719" s="112"/>
      <c r="J719" s="115"/>
      <c r="K719" s="112"/>
      <c r="L719" s="115"/>
      <c r="M719" s="112"/>
      <c r="N719" s="115"/>
      <c r="O719" s="112"/>
      <c r="P719" s="115"/>
      <c r="Q719" s="112"/>
      <c r="R719" s="115"/>
      <c r="S719" s="112"/>
    </row>
    <row r="720" spans="1:19" ht="10.5" customHeight="1">
      <c r="A720" s="118"/>
      <c r="B720" s="118"/>
      <c r="C720" s="118"/>
      <c r="D720" s="118"/>
      <c r="E720" s="118"/>
      <c r="F720" s="118"/>
      <c r="G720" s="116"/>
      <c r="H720" s="115"/>
      <c r="I720" s="112"/>
      <c r="J720" s="115"/>
      <c r="K720" s="112"/>
      <c r="L720" s="115"/>
      <c r="M720" s="112"/>
      <c r="N720" s="115"/>
      <c r="O720" s="112"/>
      <c r="P720" s="115"/>
      <c r="Q720" s="112"/>
      <c r="R720" s="115"/>
      <c r="S720" s="112"/>
    </row>
    <row r="721" spans="1:19" ht="4.5" customHeight="1">
      <c r="A721" s="121"/>
      <c r="B721" s="121"/>
      <c r="C721" s="121"/>
      <c r="D721" s="121"/>
      <c r="E721" s="121"/>
      <c r="F721" s="121"/>
      <c r="G721" s="121"/>
      <c r="H721" s="121"/>
      <c r="I721" s="121"/>
      <c r="J721" s="121"/>
      <c r="K721" s="121"/>
      <c r="L721" s="121"/>
      <c r="M721" s="121"/>
      <c r="N721" s="121"/>
      <c r="O721" s="121"/>
      <c r="P721" s="121"/>
      <c r="Q721" s="121"/>
      <c r="R721" s="121"/>
      <c r="S721" s="121"/>
    </row>
    <row r="722" spans="1:19" ht="24.75" customHeight="1">
      <c r="A722" s="122" t="s">
        <v>43</v>
      </c>
      <c r="B722" s="122"/>
      <c r="C722" s="122"/>
      <c r="D722" s="112" t="str">
        <f>'Ordine Entrata'!$A$63</f>
        <v> </v>
      </c>
      <c r="E722" s="112"/>
      <c r="F722" s="112"/>
      <c r="G722" s="60"/>
      <c r="H722" s="116" t="s">
        <v>44</v>
      </c>
      <c r="I722" s="116"/>
      <c r="J722" s="116" t="s">
        <v>45</v>
      </c>
      <c r="K722" s="116"/>
      <c r="L722" s="116" t="s">
        <v>46</v>
      </c>
      <c r="M722" s="116"/>
      <c r="N722" s="116" t="s">
        <v>57</v>
      </c>
      <c r="O722" s="116"/>
      <c r="P722" s="116" t="s">
        <v>58</v>
      </c>
      <c r="Q722" s="116"/>
      <c r="R722" s="116" t="s">
        <v>47</v>
      </c>
      <c r="S722" s="116"/>
    </row>
    <row r="723" spans="1:19" ht="10.5" customHeight="1">
      <c r="A723" s="119" t="s">
        <v>48</v>
      </c>
      <c r="B723" s="119"/>
      <c r="C723" s="119"/>
      <c r="D723" s="119"/>
      <c r="E723" s="119"/>
      <c r="F723" s="119"/>
      <c r="G723" s="116" t="s">
        <v>49</v>
      </c>
      <c r="H723" s="112"/>
      <c r="I723" s="115"/>
      <c r="J723" s="112"/>
      <c r="K723" s="115"/>
      <c r="L723" s="112"/>
      <c r="M723" s="115"/>
      <c r="N723" s="112"/>
      <c r="O723" s="115"/>
      <c r="P723" s="112"/>
      <c r="Q723" s="115"/>
      <c r="R723" s="112"/>
      <c r="S723" s="115"/>
    </row>
    <row r="724" spans="1:19" ht="10.5" customHeight="1">
      <c r="A724" s="117" t="str">
        <f>'Ordine Entrata'!$B$63</f>
        <v> </v>
      </c>
      <c r="B724" s="117"/>
      <c r="C724" s="117"/>
      <c r="D724" s="117"/>
      <c r="E724" s="117"/>
      <c r="F724" s="117"/>
      <c r="G724" s="116"/>
      <c r="H724" s="112"/>
      <c r="I724" s="115"/>
      <c r="J724" s="112"/>
      <c r="K724" s="115"/>
      <c r="L724" s="112"/>
      <c r="M724" s="115"/>
      <c r="N724" s="112"/>
      <c r="O724" s="115"/>
      <c r="P724" s="112"/>
      <c r="Q724" s="115"/>
      <c r="R724" s="112"/>
      <c r="S724" s="115"/>
    </row>
    <row r="725" spans="1:19" ht="10.5" customHeight="1">
      <c r="A725" s="118"/>
      <c r="B725" s="118"/>
      <c r="C725" s="118"/>
      <c r="D725" s="118"/>
      <c r="E725" s="118"/>
      <c r="F725" s="118"/>
      <c r="G725" s="116"/>
      <c r="H725" s="112"/>
      <c r="I725" s="115"/>
      <c r="J725" s="112"/>
      <c r="K725" s="115"/>
      <c r="L725" s="112"/>
      <c r="M725" s="115"/>
      <c r="N725" s="112"/>
      <c r="O725" s="115"/>
      <c r="P725" s="112"/>
      <c r="Q725" s="115"/>
      <c r="R725" s="112"/>
      <c r="S725" s="115"/>
    </row>
    <row r="726" spans="1:19" ht="10.5" customHeight="1">
      <c r="A726" s="119" t="s">
        <v>50</v>
      </c>
      <c r="B726" s="119"/>
      <c r="C726" s="119"/>
      <c r="D726" s="119"/>
      <c r="E726" s="119"/>
      <c r="F726" s="119"/>
      <c r="G726" s="116" t="s">
        <v>51</v>
      </c>
      <c r="H726" s="112"/>
      <c r="I726" s="115"/>
      <c r="J726" s="112"/>
      <c r="K726" s="115"/>
      <c r="L726" s="112"/>
      <c r="M726" s="115"/>
      <c r="N726" s="112"/>
      <c r="O726" s="115"/>
      <c r="P726" s="112"/>
      <c r="Q726" s="115"/>
      <c r="R726" s="112"/>
      <c r="S726" s="115"/>
    </row>
    <row r="727" spans="1:19" ht="10.5" customHeight="1">
      <c r="A727" s="117" t="str">
        <f>CONCATENATE('Ordine Entrata'!$C$63," ",'Ordine Entrata'!$D$63)</f>
        <v>   </v>
      </c>
      <c r="B727" s="117"/>
      <c r="C727" s="117"/>
      <c r="D727" s="117"/>
      <c r="E727" s="117"/>
      <c r="F727" s="117"/>
      <c r="G727" s="116"/>
      <c r="H727" s="112"/>
      <c r="I727" s="115"/>
      <c r="J727" s="112"/>
      <c r="K727" s="115"/>
      <c r="L727" s="112"/>
      <c r="M727" s="115"/>
      <c r="N727" s="112"/>
      <c r="O727" s="115"/>
      <c r="P727" s="112"/>
      <c r="Q727" s="115"/>
      <c r="R727" s="112"/>
      <c r="S727" s="115"/>
    </row>
    <row r="728" spans="1:19" ht="10.5" customHeight="1">
      <c r="A728" s="118"/>
      <c r="B728" s="118"/>
      <c r="C728" s="118"/>
      <c r="D728" s="118"/>
      <c r="E728" s="118"/>
      <c r="F728" s="118"/>
      <c r="G728" s="116"/>
      <c r="H728" s="112"/>
      <c r="I728" s="115"/>
      <c r="J728" s="112"/>
      <c r="K728" s="115"/>
      <c r="L728" s="112"/>
      <c r="M728" s="115"/>
      <c r="N728" s="112"/>
      <c r="O728" s="115"/>
      <c r="P728" s="112"/>
      <c r="Q728" s="115"/>
      <c r="R728" s="112"/>
      <c r="S728" s="115"/>
    </row>
    <row r="729" spans="1:19" ht="10.5" customHeight="1">
      <c r="A729" s="119"/>
      <c r="B729" s="119"/>
      <c r="C729" s="119"/>
      <c r="D729" s="119"/>
      <c r="E729" s="119"/>
      <c r="F729" s="119"/>
      <c r="G729" s="116" t="s">
        <v>47</v>
      </c>
      <c r="H729" s="115"/>
      <c r="I729" s="112"/>
      <c r="J729" s="115"/>
      <c r="K729" s="112"/>
      <c r="L729" s="115"/>
      <c r="M729" s="112"/>
      <c r="N729" s="115"/>
      <c r="O729" s="112"/>
      <c r="P729" s="115"/>
      <c r="Q729" s="112"/>
      <c r="R729" s="115"/>
      <c r="S729" s="112"/>
    </row>
    <row r="730" spans="1:19" ht="10.5" customHeight="1">
      <c r="A730" s="117"/>
      <c r="B730" s="117"/>
      <c r="C730" s="117"/>
      <c r="D730" s="117"/>
      <c r="E730" s="117"/>
      <c r="F730" s="117"/>
      <c r="G730" s="116"/>
      <c r="H730" s="115"/>
      <c r="I730" s="112"/>
      <c r="J730" s="115"/>
      <c r="K730" s="112"/>
      <c r="L730" s="115"/>
      <c r="M730" s="112"/>
      <c r="N730" s="115"/>
      <c r="O730" s="112"/>
      <c r="P730" s="115"/>
      <c r="Q730" s="112"/>
      <c r="R730" s="115"/>
      <c r="S730" s="112"/>
    </row>
    <row r="731" spans="1:19" ht="10.5" customHeight="1">
      <c r="A731" s="118"/>
      <c r="B731" s="118"/>
      <c r="C731" s="118"/>
      <c r="D731" s="118"/>
      <c r="E731" s="118"/>
      <c r="F731" s="118"/>
      <c r="G731" s="116"/>
      <c r="H731" s="115"/>
      <c r="I731" s="112"/>
      <c r="J731" s="115"/>
      <c r="K731" s="112"/>
      <c r="L731" s="115"/>
      <c r="M731" s="112"/>
      <c r="N731" s="115"/>
      <c r="O731" s="112"/>
      <c r="P731" s="115"/>
      <c r="Q731" s="112"/>
      <c r="R731" s="115"/>
      <c r="S731" s="112"/>
    </row>
    <row r="732" ht="20.25" customHeight="1"/>
  </sheetData>
  <sheetProtection/>
  <mergeCells count="3350">
    <mergeCell ref="C5:O5"/>
    <mergeCell ref="P5:S5"/>
    <mergeCell ref="P729:P731"/>
    <mergeCell ref="A730:F731"/>
    <mergeCell ref="R729:R731"/>
    <mergeCell ref="S729:S731"/>
    <mergeCell ref="Q729:Q731"/>
    <mergeCell ref="L729:L731"/>
    <mergeCell ref="M729:M731"/>
    <mergeCell ref="N729:N731"/>
    <mergeCell ref="A729:F729"/>
    <mergeCell ref="G729:G731"/>
    <mergeCell ref="H729:H731"/>
    <mergeCell ref="I729:I731"/>
    <mergeCell ref="J729:J731"/>
    <mergeCell ref="K729:K731"/>
    <mergeCell ref="K726:K728"/>
    <mergeCell ref="P726:P728"/>
    <mergeCell ref="L726:L728"/>
    <mergeCell ref="M726:M728"/>
    <mergeCell ref="N726:N728"/>
    <mergeCell ref="O726:O728"/>
    <mergeCell ref="Q726:Q728"/>
    <mergeCell ref="R726:R728"/>
    <mergeCell ref="S726:S728"/>
    <mergeCell ref="A727:F728"/>
    <mergeCell ref="P723:P725"/>
    <mergeCell ref="Q723:Q725"/>
    <mergeCell ref="R723:R725"/>
    <mergeCell ref="S723:S725"/>
    <mergeCell ref="A724:F725"/>
    <mergeCell ref="A726:F726"/>
    <mergeCell ref="G726:G728"/>
    <mergeCell ref="H726:H728"/>
    <mergeCell ref="I726:I728"/>
    <mergeCell ref="J726:J728"/>
    <mergeCell ref="A723:F723"/>
    <mergeCell ref="G723:G725"/>
    <mergeCell ref="H723:H725"/>
    <mergeCell ref="I723:I725"/>
    <mergeCell ref="J723:J725"/>
    <mergeCell ref="K723:K725"/>
    <mergeCell ref="A722:C722"/>
    <mergeCell ref="D722:F722"/>
    <mergeCell ref="H722:I722"/>
    <mergeCell ref="J722:K722"/>
    <mergeCell ref="P722:Q722"/>
    <mergeCell ref="L722:M722"/>
    <mergeCell ref="N722:O722"/>
    <mergeCell ref="N723:N725"/>
    <mergeCell ref="O723:O725"/>
    <mergeCell ref="R722:S722"/>
    <mergeCell ref="P718:P720"/>
    <mergeCell ref="Q718:Q720"/>
    <mergeCell ref="R718:R720"/>
    <mergeCell ref="S718:S720"/>
    <mergeCell ref="A719:F720"/>
    <mergeCell ref="A721:S721"/>
    <mergeCell ref="A718:F718"/>
    <mergeCell ref="G718:G720"/>
    <mergeCell ref="H718:H720"/>
    <mergeCell ref="I718:I720"/>
    <mergeCell ref="J718:J720"/>
    <mergeCell ref="K718:K720"/>
    <mergeCell ref="K715:K717"/>
    <mergeCell ref="P715:P717"/>
    <mergeCell ref="Q715:Q717"/>
    <mergeCell ref="L718:L720"/>
    <mergeCell ref="M718:M720"/>
    <mergeCell ref="N718:N720"/>
    <mergeCell ref="O718:O720"/>
    <mergeCell ref="R715:R717"/>
    <mergeCell ref="S715:S717"/>
    <mergeCell ref="A716:F717"/>
    <mergeCell ref="P712:P714"/>
    <mergeCell ref="Q712:Q714"/>
    <mergeCell ref="R712:R714"/>
    <mergeCell ref="S712:S714"/>
    <mergeCell ref="A713:F714"/>
    <mergeCell ref="A715:F715"/>
    <mergeCell ref="G715:G717"/>
    <mergeCell ref="H715:H717"/>
    <mergeCell ref="I715:I717"/>
    <mergeCell ref="J715:J717"/>
    <mergeCell ref="A712:F712"/>
    <mergeCell ref="G712:G714"/>
    <mergeCell ref="H712:H714"/>
    <mergeCell ref="I712:I714"/>
    <mergeCell ref="J712:J714"/>
    <mergeCell ref="K712:K714"/>
    <mergeCell ref="A711:C711"/>
    <mergeCell ref="D711:F711"/>
    <mergeCell ref="H711:I711"/>
    <mergeCell ref="J711:K711"/>
    <mergeCell ref="P711:Q711"/>
    <mergeCell ref="L711:M711"/>
    <mergeCell ref="N711:O711"/>
    <mergeCell ref="L712:L714"/>
    <mergeCell ref="M712:M714"/>
    <mergeCell ref="R711:S711"/>
    <mergeCell ref="P707:P709"/>
    <mergeCell ref="Q707:Q709"/>
    <mergeCell ref="R707:R709"/>
    <mergeCell ref="S707:S709"/>
    <mergeCell ref="A708:F709"/>
    <mergeCell ref="A710:S710"/>
    <mergeCell ref="A707:F707"/>
    <mergeCell ref="G707:G709"/>
    <mergeCell ref="H707:H709"/>
    <mergeCell ref="I707:I709"/>
    <mergeCell ref="J707:J709"/>
    <mergeCell ref="K707:K709"/>
    <mergeCell ref="K704:K706"/>
    <mergeCell ref="P704:P706"/>
    <mergeCell ref="Q704:Q706"/>
    <mergeCell ref="L707:L709"/>
    <mergeCell ref="M707:M709"/>
    <mergeCell ref="N707:N709"/>
    <mergeCell ref="O707:O709"/>
    <mergeCell ref="R704:R706"/>
    <mergeCell ref="S704:S706"/>
    <mergeCell ref="A705:F706"/>
    <mergeCell ref="P701:P703"/>
    <mergeCell ref="Q701:Q703"/>
    <mergeCell ref="R701:R703"/>
    <mergeCell ref="S701:S703"/>
    <mergeCell ref="A702:F703"/>
    <mergeCell ref="A704:F704"/>
    <mergeCell ref="G704:G706"/>
    <mergeCell ref="H704:H706"/>
    <mergeCell ref="I704:I706"/>
    <mergeCell ref="J704:J706"/>
    <mergeCell ref="A701:F701"/>
    <mergeCell ref="G701:G703"/>
    <mergeCell ref="H701:H703"/>
    <mergeCell ref="I701:I703"/>
    <mergeCell ref="J701:J703"/>
    <mergeCell ref="K701:K703"/>
    <mergeCell ref="A700:C700"/>
    <mergeCell ref="D700:F700"/>
    <mergeCell ref="H700:I700"/>
    <mergeCell ref="J700:K700"/>
    <mergeCell ref="P700:Q700"/>
    <mergeCell ref="L700:M700"/>
    <mergeCell ref="N700:O700"/>
    <mergeCell ref="L701:L703"/>
    <mergeCell ref="M701:M703"/>
    <mergeCell ref="R700:S700"/>
    <mergeCell ref="P696:P698"/>
    <mergeCell ref="Q696:Q698"/>
    <mergeCell ref="R696:R698"/>
    <mergeCell ref="S696:S698"/>
    <mergeCell ref="A697:F698"/>
    <mergeCell ref="A699:S699"/>
    <mergeCell ref="A696:F696"/>
    <mergeCell ref="G696:G698"/>
    <mergeCell ref="H696:H698"/>
    <mergeCell ref="I696:I698"/>
    <mergeCell ref="J696:J698"/>
    <mergeCell ref="K696:K698"/>
    <mergeCell ref="K693:K695"/>
    <mergeCell ref="P693:P695"/>
    <mergeCell ref="Q693:Q695"/>
    <mergeCell ref="L696:L698"/>
    <mergeCell ref="M696:M698"/>
    <mergeCell ref="N696:N698"/>
    <mergeCell ref="O696:O698"/>
    <mergeCell ref="R693:R695"/>
    <mergeCell ref="S693:S695"/>
    <mergeCell ref="A694:F695"/>
    <mergeCell ref="P690:P692"/>
    <mergeCell ref="Q690:Q692"/>
    <mergeCell ref="R690:R692"/>
    <mergeCell ref="S690:S692"/>
    <mergeCell ref="A691:F692"/>
    <mergeCell ref="A693:F693"/>
    <mergeCell ref="G693:G695"/>
    <mergeCell ref="H693:H695"/>
    <mergeCell ref="I693:I695"/>
    <mergeCell ref="J693:J695"/>
    <mergeCell ref="A690:F690"/>
    <mergeCell ref="G690:G692"/>
    <mergeCell ref="H690:H692"/>
    <mergeCell ref="I690:I692"/>
    <mergeCell ref="J690:J692"/>
    <mergeCell ref="K690:K692"/>
    <mergeCell ref="A689:C689"/>
    <mergeCell ref="D689:F689"/>
    <mergeCell ref="H689:I689"/>
    <mergeCell ref="J689:K689"/>
    <mergeCell ref="P689:Q689"/>
    <mergeCell ref="L689:M689"/>
    <mergeCell ref="N689:O689"/>
    <mergeCell ref="L690:L692"/>
    <mergeCell ref="M690:M692"/>
    <mergeCell ref="R689:S689"/>
    <mergeCell ref="P685:P687"/>
    <mergeCell ref="Q685:Q687"/>
    <mergeCell ref="R685:R687"/>
    <mergeCell ref="S685:S687"/>
    <mergeCell ref="A686:F687"/>
    <mergeCell ref="A688:S688"/>
    <mergeCell ref="A685:F685"/>
    <mergeCell ref="G685:G687"/>
    <mergeCell ref="H685:H687"/>
    <mergeCell ref="I685:I687"/>
    <mergeCell ref="J685:J687"/>
    <mergeCell ref="K685:K687"/>
    <mergeCell ref="K682:K684"/>
    <mergeCell ref="P682:P684"/>
    <mergeCell ref="Q682:Q684"/>
    <mergeCell ref="L685:L687"/>
    <mergeCell ref="M685:M687"/>
    <mergeCell ref="N685:N687"/>
    <mergeCell ref="O685:O687"/>
    <mergeCell ref="R682:R684"/>
    <mergeCell ref="S682:S684"/>
    <mergeCell ref="A683:F684"/>
    <mergeCell ref="P679:P681"/>
    <mergeCell ref="Q679:Q681"/>
    <mergeCell ref="R679:R681"/>
    <mergeCell ref="S679:S681"/>
    <mergeCell ref="A680:F681"/>
    <mergeCell ref="A682:F682"/>
    <mergeCell ref="G682:G684"/>
    <mergeCell ref="H682:H684"/>
    <mergeCell ref="I682:I684"/>
    <mergeCell ref="J682:J684"/>
    <mergeCell ref="A679:F679"/>
    <mergeCell ref="G679:G681"/>
    <mergeCell ref="H679:H681"/>
    <mergeCell ref="I679:I681"/>
    <mergeCell ref="J679:J681"/>
    <mergeCell ref="K679:K681"/>
    <mergeCell ref="A677:S677"/>
    <mergeCell ref="A678:C678"/>
    <mergeCell ref="D678:F678"/>
    <mergeCell ref="H678:I678"/>
    <mergeCell ref="J678:K678"/>
    <mergeCell ref="P678:Q678"/>
    <mergeCell ref="R678:S678"/>
    <mergeCell ref="L678:M678"/>
    <mergeCell ref="N678:O678"/>
    <mergeCell ref="R668:R670"/>
    <mergeCell ref="A673:S673"/>
    <mergeCell ref="A674:B674"/>
    <mergeCell ref="A675:S675"/>
    <mergeCell ref="A676:B676"/>
    <mergeCell ref="C676:Q676"/>
    <mergeCell ref="I668:I670"/>
    <mergeCell ref="J668:J670"/>
    <mergeCell ref="R665:R667"/>
    <mergeCell ref="S665:S667"/>
    <mergeCell ref="A669:F670"/>
    <mergeCell ref="A672:D672"/>
    <mergeCell ref="E672:S672"/>
    <mergeCell ref="K668:K670"/>
    <mergeCell ref="P668:P670"/>
    <mergeCell ref="Q668:Q670"/>
    <mergeCell ref="M665:M667"/>
    <mergeCell ref="N665:N667"/>
    <mergeCell ref="A663:F664"/>
    <mergeCell ref="A665:F665"/>
    <mergeCell ref="G665:G667"/>
    <mergeCell ref="H665:H667"/>
    <mergeCell ref="I665:I667"/>
    <mergeCell ref="S668:S670"/>
    <mergeCell ref="A666:F667"/>
    <mergeCell ref="A668:F668"/>
    <mergeCell ref="G668:G670"/>
    <mergeCell ref="H668:H670"/>
    <mergeCell ref="K662:K664"/>
    <mergeCell ref="S662:S664"/>
    <mergeCell ref="R661:S661"/>
    <mergeCell ref="J665:J667"/>
    <mergeCell ref="K665:K667"/>
    <mergeCell ref="P665:P667"/>
    <mergeCell ref="Q665:Q667"/>
    <mergeCell ref="Q662:Q664"/>
    <mergeCell ref="R662:R664"/>
    <mergeCell ref="P662:P664"/>
    <mergeCell ref="A661:C661"/>
    <mergeCell ref="D661:F661"/>
    <mergeCell ref="H661:I661"/>
    <mergeCell ref="J661:K661"/>
    <mergeCell ref="P661:Q661"/>
    <mergeCell ref="A662:F662"/>
    <mergeCell ref="G662:G664"/>
    <mergeCell ref="H662:H664"/>
    <mergeCell ref="I662:I664"/>
    <mergeCell ref="J662:J664"/>
    <mergeCell ref="P657:P659"/>
    <mergeCell ref="Q657:Q659"/>
    <mergeCell ref="R657:R659"/>
    <mergeCell ref="S657:S659"/>
    <mergeCell ref="A658:F659"/>
    <mergeCell ref="A660:S660"/>
    <mergeCell ref="A657:F657"/>
    <mergeCell ref="G657:G659"/>
    <mergeCell ref="H657:H659"/>
    <mergeCell ref="I657:I659"/>
    <mergeCell ref="J657:J659"/>
    <mergeCell ref="K657:K659"/>
    <mergeCell ref="K654:K656"/>
    <mergeCell ref="P654:P656"/>
    <mergeCell ref="Q654:Q656"/>
    <mergeCell ref="R654:R656"/>
    <mergeCell ref="L654:L656"/>
    <mergeCell ref="M654:M656"/>
    <mergeCell ref="N654:N656"/>
    <mergeCell ref="O654:O656"/>
    <mergeCell ref="S654:S656"/>
    <mergeCell ref="A655:F656"/>
    <mergeCell ref="P651:P653"/>
    <mergeCell ref="Q651:Q653"/>
    <mergeCell ref="R651:R653"/>
    <mergeCell ref="S651:S653"/>
    <mergeCell ref="A652:F653"/>
    <mergeCell ref="A654:F654"/>
    <mergeCell ref="G654:G656"/>
    <mergeCell ref="H654:H656"/>
    <mergeCell ref="I654:I656"/>
    <mergeCell ref="J654:J656"/>
    <mergeCell ref="A651:F651"/>
    <mergeCell ref="G651:G653"/>
    <mergeCell ref="H651:H653"/>
    <mergeCell ref="I651:I653"/>
    <mergeCell ref="J651:J653"/>
    <mergeCell ref="K651:K653"/>
    <mergeCell ref="A650:C650"/>
    <mergeCell ref="D650:F650"/>
    <mergeCell ref="H650:I650"/>
    <mergeCell ref="J650:K650"/>
    <mergeCell ref="P650:Q650"/>
    <mergeCell ref="L651:L653"/>
    <mergeCell ref="M651:M653"/>
    <mergeCell ref="N651:N653"/>
    <mergeCell ref="O651:O653"/>
    <mergeCell ref="R650:S650"/>
    <mergeCell ref="P646:P648"/>
    <mergeCell ref="Q646:Q648"/>
    <mergeCell ref="R646:R648"/>
    <mergeCell ref="S646:S648"/>
    <mergeCell ref="A647:F648"/>
    <mergeCell ref="A649:S649"/>
    <mergeCell ref="A646:F646"/>
    <mergeCell ref="G646:G648"/>
    <mergeCell ref="H646:H648"/>
    <mergeCell ref="I646:I648"/>
    <mergeCell ref="J646:J648"/>
    <mergeCell ref="K646:K648"/>
    <mergeCell ref="K643:K645"/>
    <mergeCell ref="P643:P645"/>
    <mergeCell ref="Q643:Q645"/>
    <mergeCell ref="L643:L645"/>
    <mergeCell ref="M643:M645"/>
    <mergeCell ref="N643:N645"/>
    <mergeCell ref="O643:O645"/>
    <mergeCell ref="R643:R645"/>
    <mergeCell ref="S643:S645"/>
    <mergeCell ref="A644:F645"/>
    <mergeCell ref="P640:P642"/>
    <mergeCell ref="Q640:Q642"/>
    <mergeCell ref="R640:R642"/>
    <mergeCell ref="S640:S642"/>
    <mergeCell ref="A641:F642"/>
    <mergeCell ref="A643:F643"/>
    <mergeCell ref="G643:G645"/>
    <mergeCell ref="H643:H645"/>
    <mergeCell ref="I643:I645"/>
    <mergeCell ref="J643:J645"/>
    <mergeCell ref="A640:F640"/>
    <mergeCell ref="G640:G642"/>
    <mergeCell ref="H640:H642"/>
    <mergeCell ref="I640:I642"/>
    <mergeCell ref="J640:J642"/>
    <mergeCell ref="K640:K642"/>
    <mergeCell ref="A639:C639"/>
    <mergeCell ref="D639:F639"/>
    <mergeCell ref="H639:I639"/>
    <mergeCell ref="J639:K639"/>
    <mergeCell ref="P639:Q639"/>
    <mergeCell ref="L640:L642"/>
    <mergeCell ref="M640:M642"/>
    <mergeCell ref="N640:N642"/>
    <mergeCell ref="O640:O642"/>
    <mergeCell ref="R639:S639"/>
    <mergeCell ref="P635:P637"/>
    <mergeCell ref="Q635:Q637"/>
    <mergeCell ref="R635:R637"/>
    <mergeCell ref="S635:S637"/>
    <mergeCell ref="A636:F637"/>
    <mergeCell ref="A638:S638"/>
    <mergeCell ref="A635:F635"/>
    <mergeCell ref="G635:G637"/>
    <mergeCell ref="H635:H637"/>
    <mergeCell ref="I635:I637"/>
    <mergeCell ref="J635:J637"/>
    <mergeCell ref="K635:K637"/>
    <mergeCell ref="K632:K634"/>
    <mergeCell ref="P632:P634"/>
    <mergeCell ref="Q632:Q634"/>
    <mergeCell ref="L632:L634"/>
    <mergeCell ref="M632:M634"/>
    <mergeCell ref="N632:N634"/>
    <mergeCell ref="O632:O634"/>
    <mergeCell ref="R632:R634"/>
    <mergeCell ref="S632:S634"/>
    <mergeCell ref="A633:F634"/>
    <mergeCell ref="P629:P631"/>
    <mergeCell ref="Q629:Q631"/>
    <mergeCell ref="R629:R631"/>
    <mergeCell ref="S629:S631"/>
    <mergeCell ref="A630:F631"/>
    <mergeCell ref="A632:F632"/>
    <mergeCell ref="G632:G634"/>
    <mergeCell ref="H632:H634"/>
    <mergeCell ref="I632:I634"/>
    <mergeCell ref="J632:J634"/>
    <mergeCell ref="A629:F629"/>
    <mergeCell ref="G629:G631"/>
    <mergeCell ref="H629:H631"/>
    <mergeCell ref="I629:I631"/>
    <mergeCell ref="J629:J631"/>
    <mergeCell ref="K629:K631"/>
    <mergeCell ref="A628:C628"/>
    <mergeCell ref="D628:F628"/>
    <mergeCell ref="H628:I628"/>
    <mergeCell ref="J628:K628"/>
    <mergeCell ref="P628:Q628"/>
    <mergeCell ref="L629:L631"/>
    <mergeCell ref="M629:M631"/>
    <mergeCell ref="N629:N631"/>
    <mergeCell ref="O629:O631"/>
    <mergeCell ref="R628:S628"/>
    <mergeCell ref="P624:P626"/>
    <mergeCell ref="Q624:Q626"/>
    <mergeCell ref="R624:R626"/>
    <mergeCell ref="S624:S626"/>
    <mergeCell ref="A625:F626"/>
    <mergeCell ref="A627:S627"/>
    <mergeCell ref="A624:F624"/>
    <mergeCell ref="G624:G626"/>
    <mergeCell ref="H624:H626"/>
    <mergeCell ref="I624:I626"/>
    <mergeCell ref="J624:J626"/>
    <mergeCell ref="K624:K626"/>
    <mergeCell ref="K621:K623"/>
    <mergeCell ref="P621:P623"/>
    <mergeCell ref="Q621:Q623"/>
    <mergeCell ref="L621:L623"/>
    <mergeCell ref="M621:M623"/>
    <mergeCell ref="N621:N623"/>
    <mergeCell ref="O621:O623"/>
    <mergeCell ref="R621:R623"/>
    <mergeCell ref="S621:S623"/>
    <mergeCell ref="A622:F623"/>
    <mergeCell ref="P618:P620"/>
    <mergeCell ref="Q618:Q620"/>
    <mergeCell ref="R618:R620"/>
    <mergeCell ref="S618:S620"/>
    <mergeCell ref="A619:F620"/>
    <mergeCell ref="A621:F621"/>
    <mergeCell ref="G621:G623"/>
    <mergeCell ref="H621:H623"/>
    <mergeCell ref="I621:I623"/>
    <mergeCell ref="J621:J623"/>
    <mergeCell ref="A618:F618"/>
    <mergeCell ref="G618:G620"/>
    <mergeCell ref="H618:H620"/>
    <mergeCell ref="I618:I620"/>
    <mergeCell ref="J618:J620"/>
    <mergeCell ref="K618:K620"/>
    <mergeCell ref="A616:S616"/>
    <mergeCell ref="A617:C617"/>
    <mergeCell ref="D617:F617"/>
    <mergeCell ref="H617:I617"/>
    <mergeCell ref="J617:K617"/>
    <mergeCell ref="P617:Q617"/>
    <mergeCell ref="R617:S617"/>
    <mergeCell ref="A612:S612"/>
    <mergeCell ref="A613:B613"/>
    <mergeCell ref="R607:R609"/>
    <mergeCell ref="S607:S609"/>
    <mergeCell ref="A614:S614"/>
    <mergeCell ref="A615:B615"/>
    <mergeCell ref="C615:Q615"/>
    <mergeCell ref="H607:H609"/>
    <mergeCell ref="I607:I609"/>
    <mergeCell ref="J607:J609"/>
    <mergeCell ref="A608:F609"/>
    <mergeCell ref="A611:D611"/>
    <mergeCell ref="E611:S611"/>
    <mergeCell ref="Q607:Q609"/>
    <mergeCell ref="Q604:Q606"/>
    <mergeCell ref="R604:R606"/>
    <mergeCell ref="S604:S606"/>
    <mergeCell ref="M604:M606"/>
    <mergeCell ref="N604:N606"/>
    <mergeCell ref="O604:O606"/>
    <mergeCell ref="A604:F604"/>
    <mergeCell ref="G604:G606"/>
    <mergeCell ref="H604:H606"/>
    <mergeCell ref="I604:I606"/>
    <mergeCell ref="K607:K609"/>
    <mergeCell ref="P607:P609"/>
    <mergeCell ref="L607:L609"/>
    <mergeCell ref="A605:F606"/>
    <mergeCell ref="A607:F607"/>
    <mergeCell ref="G607:G609"/>
    <mergeCell ref="J604:J606"/>
    <mergeCell ref="K604:K606"/>
    <mergeCell ref="P604:P606"/>
    <mergeCell ref="P601:P603"/>
    <mergeCell ref="Q601:Q603"/>
    <mergeCell ref="R601:R603"/>
    <mergeCell ref="M601:M603"/>
    <mergeCell ref="N601:N603"/>
    <mergeCell ref="O601:O603"/>
    <mergeCell ref="L604:L606"/>
    <mergeCell ref="S601:S603"/>
    <mergeCell ref="A601:F601"/>
    <mergeCell ref="G601:G603"/>
    <mergeCell ref="H601:H603"/>
    <mergeCell ref="I601:I603"/>
    <mergeCell ref="J601:J603"/>
    <mergeCell ref="K601:K603"/>
    <mergeCell ref="L601:L603"/>
    <mergeCell ref="A602:F603"/>
    <mergeCell ref="A600:C600"/>
    <mergeCell ref="D600:F600"/>
    <mergeCell ref="H600:I600"/>
    <mergeCell ref="J600:K600"/>
    <mergeCell ref="P600:Q600"/>
    <mergeCell ref="R600:S600"/>
    <mergeCell ref="L600:M600"/>
    <mergeCell ref="N600:O600"/>
    <mergeCell ref="P596:P598"/>
    <mergeCell ref="Q596:Q598"/>
    <mergeCell ref="R596:R598"/>
    <mergeCell ref="S596:S598"/>
    <mergeCell ref="A597:F598"/>
    <mergeCell ref="A599:S599"/>
    <mergeCell ref="A596:F596"/>
    <mergeCell ref="G596:G598"/>
    <mergeCell ref="H596:H598"/>
    <mergeCell ref="I596:I598"/>
    <mergeCell ref="J596:J598"/>
    <mergeCell ref="K596:K598"/>
    <mergeCell ref="K593:K595"/>
    <mergeCell ref="P593:P595"/>
    <mergeCell ref="Q593:Q595"/>
    <mergeCell ref="R593:R595"/>
    <mergeCell ref="L596:L598"/>
    <mergeCell ref="M596:M598"/>
    <mergeCell ref="N596:N598"/>
    <mergeCell ref="O596:O598"/>
    <mergeCell ref="S593:S595"/>
    <mergeCell ref="A594:F595"/>
    <mergeCell ref="P590:P592"/>
    <mergeCell ref="Q590:Q592"/>
    <mergeCell ref="R590:R592"/>
    <mergeCell ref="S590:S592"/>
    <mergeCell ref="A591:F592"/>
    <mergeCell ref="A593:F593"/>
    <mergeCell ref="G593:G595"/>
    <mergeCell ref="H593:H595"/>
    <mergeCell ref="I593:I595"/>
    <mergeCell ref="J593:J595"/>
    <mergeCell ref="A590:F590"/>
    <mergeCell ref="G590:G592"/>
    <mergeCell ref="H590:H592"/>
    <mergeCell ref="I590:I592"/>
    <mergeCell ref="J590:J592"/>
    <mergeCell ref="K590:K592"/>
    <mergeCell ref="A589:C589"/>
    <mergeCell ref="D589:F589"/>
    <mergeCell ref="H589:I589"/>
    <mergeCell ref="J589:K589"/>
    <mergeCell ref="P589:Q589"/>
    <mergeCell ref="L589:M589"/>
    <mergeCell ref="N589:O589"/>
    <mergeCell ref="L590:L592"/>
    <mergeCell ref="M590:M592"/>
    <mergeCell ref="R589:S589"/>
    <mergeCell ref="P585:P587"/>
    <mergeCell ref="Q585:Q587"/>
    <mergeCell ref="R585:R587"/>
    <mergeCell ref="S585:S587"/>
    <mergeCell ref="A586:F587"/>
    <mergeCell ref="A588:S588"/>
    <mergeCell ref="A585:F585"/>
    <mergeCell ref="G585:G587"/>
    <mergeCell ref="H585:H587"/>
    <mergeCell ref="I585:I587"/>
    <mergeCell ref="J585:J587"/>
    <mergeCell ref="K585:K587"/>
    <mergeCell ref="K582:K584"/>
    <mergeCell ref="P582:P584"/>
    <mergeCell ref="Q582:Q584"/>
    <mergeCell ref="L585:L587"/>
    <mergeCell ref="M585:M587"/>
    <mergeCell ref="N585:N587"/>
    <mergeCell ref="O585:O587"/>
    <mergeCell ref="R582:R584"/>
    <mergeCell ref="S582:S584"/>
    <mergeCell ref="A583:F584"/>
    <mergeCell ref="P579:P581"/>
    <mergeCell ref="Q579:Q581"/>
    <mergeCell ref="R579:R581"/>
    <mergeCell ref="S579:S581"/>
    <mergeCell ref="A580:F581"/>
    <mergeCell ref="A582:F582"/>
    <mergeCell ref="G582:G584"/>
    <mergeCell ref="H582:H584"/>
    <mergeCell ref="I582:I584"/>
    <mergeCell ref="J582:J584"/>
    <mergeCell ref="A579:F579"/>
    <mergeCell ref="G579:G581"/>
    <mergeCell ref="H579:H581"/>
    <mergeCell ref="I579:I581"/>
    <mergeCell ref="J579:J581"/>
    <mergeCell ref="K579:K581"/>
    <mergeCell ref="A578:C578"/>
    <mergeCell ref="D578:F578"/>
    <mergeCell ref="H578:I578"/>
    <mergeCell ref="J578:K578"/>
    <mergeCell ref="P578:Q578"/>
    <mergeCell ref="L578:M578"/>
    <mergeCell ref="N578:O578"/>
    <mergeCell ref="L579:L581"/>
    <mergeCell ref="M579:M581"/>
    <mergeCell ref="R578:S578"/>
    <mergeCell ref="P574:P576"/>
    <mergeCell ref="Q574:Q576"/>
    <mergeCell ref="R574:R576"/>
    <mergeCell ref="S574:S576"/>
    <mergeCell ref="A575:F576"/>
    <mergeCell ref="A577:S577"/>
    <mergeCell ref="A574:F574"/>
    <mergeCell ref="G574:G576"/>
    <mergeCell ref="H574:H576"/>
    <mergeCell ref="I574:I576"/>
    <mergeCell ref="J574:J576"/>
    <mergeCell ref="K574:K576"/>
    <mergeCell ref="K571:K573"/>
    <mergeCell ref="P571:P573"/>
    <mergeCell ref="Q571:Q573"/>
    <mergeCell ref="L574:L576"/>
    <mergeCell ref="M574:M576"/>
    <mergeCell ref="N574:N576"/>
    <mergeCell ref="O574:O576"/>
    <mergeCell ref="R571:R573"/>
    <mergeCell ref="S571:S573"/>
    <mergeCell ref="A572:F573"/>
    <mergeCell ref="P568:P570"/>
    <mergeCell ref="Q568:Q570"/>
    <mergeCell ref="R568:R570"/>
    <mergeCell ref="S568:S570"/>
    <mergeCell ref="A569:F570"/>
    <mergeCell ref="A571:F571"/>
    <mergeCell ref="G571:G573"/>
    <mergeCell ref="H571:H573"/>
    <mergeCell ref="I571:I573"/>
    <mergeCell ref="J571:J573"/>
    <mergeCell ref="A568:F568"/>
    <mergeCell ref="G568:G570"/>
    <mergeCell ref="H568:H570"/>
    <mergeCell ref="I568:I570"/>
    <mergeCell ref="J568:J570"/>
    <mergeCell ref="K568:K570"/>
    <mergeCell ref="A567:C567"/>
    <mergeCell ref="D567:F567"/>
    <mergeCell ref="H567:I567"/>
    <mergeCell ref="J567:K567"/>
    <mergeCell ref="P567:Q567"/>
    <mergeCell ref="L567:M567"/>
    <mergeCell ref="N567:O567"/>
    <mergeCell ref="L568:L570"/>
    <mergeCell ref="M568:M570"/>
    <mergeCell ref="R567:S567"/>
    <mergeCell ref="P563:P565"/>
    <mergeCell ref="Q563:Q565"/>
    <mergeCell ref="R563:R565"/>
    <mergeCell ref="S563:S565"/>
    <mergeCell ref="A564:F565"/>
    <mergeCell ref="A566:S566"/>
    <mergeCell ref="A563:F563"/>
    <mergeCell ref="G563:G565"/>
    <mergeCell ref="H563:H565"/>
    <mergeCell ref="I563:I565"/>
    <mergeCell ref="J563:J565"/>
    <mergeCell ref="K563:K565"/>
    <mergeCell ref="K560:K562"/>
    <mergeCell ref="P560:P562"/>
    <mergeCell ref="Q560:Q562"/>
    <mergeCell ref="L563:L565"/>
    <mergeCell ref="M563:M565"/>
    <mergeCell ref="N563:N565"/>
    <mergeCell ref="O563:O565"/>
    <mergeCell ref="R560:R562"/>
    <mergeCell ref="S560:S562"/>
    <mergeCell ref="A561:F562"/>
    <mergeCell ref="P557:P559"/>
    <mergeCell ref="Q557:Q559"/>
    <mergeCell ref="R557:R559"/>
    <mergeCell ref="S557:S559"/>
    <mergeCell ref="A558:F559"/>
    <mergeCell ref="A560:F560"/>
    <mergeCell ref="G560:G562"/>
    <mergeCell ref="H560:H562"/>
    <mergeCell ref="I560:I562"/>
    <mergeCell ref="J560:J562"/>
    <mergeCell ref="A557:F557"/>
    <mergeCell ref="G557:G559"/>
    <mergeCell ref="H557:H559"/>
    <mergeCell ref="I557:I559"/>
    <mergeCell ref="J557:J559"/>
    <mergeCell ref="I546:I548"/>
    <mergeCell ref="J546:J548"/>
    <mergeCell ref="K557:K559"/>
    <mergeCell ref="A555:S555"/>
    <mergeCell ref="A556:C556"/>
    <mergeCell ref="D556:F556"/>
    <mergeCell ref="H556:I556"/>
    <mergeCell ref="J556:K556"/>
    <mergeCell ref="P556:Q556"/>
    <mergeCell ref="R556:S556"/>
    <mergeCell ref="A551:S551"/>
    <mergeCell ref="A552:B552"/>
    <mergeCell ref="A553:S553"/>
    <mergeCell ref="A554:B554"/>
    <mergeCell ref="C554:Q554"/>
    <mergeCell ref="P552:S552"/>
    <mergeCell ref="E550:S550"/>
    <mergeCell ref="K546:K548"/>
    <mergeCell ref="P546:P548"/>
    <mergeCell ref="Q546:Q548"/>
    <mergeCell ref="R546:R548"/>
    <mergeCell ref="S546:S548"/>
    <mergeCell ref="L546:L548"/>
    <mergeCell ref="O546:O548"/>
    <mergeCell ref="M546:M548"/>
    <mergeCell ref="N546:N548"/>
    <mergeCell ref="R543:R545"/>
    <mergeCell ref="S543:S545"/>
    <mergeCell ref="A547:F548"/>
    <mergeCell ref="N543:N545"/>
    <mergeCell ref="A541:F542"/>
    <mergeCell ref="A543:F543"/>
    <mergeCell ref="G543:G545"/>
    <mergeCell ref="H543:H545"/>
    <mergeCell ref="I543:I545"/>
    <mergeCell ref="K540:K542"/>
    <mergeCell ref="S540:S542"/>
    <mergeCell ref="R539:S539"/>
    <mergeCell ref="J543:J545"/>
    <mergeCell ref="K543:K545"/>
    <mergeCell ref="P543:P545"/>
    <mergeCell ref="Q543:Q545"/>
    <mergeCell ref="Q540:Q542"/>
    <mergeCell ref="R540:R542"/>
    <mergeCell ref="P540:P542"/>
    <mergeCell ref="L539:M539"/>
    <mergeCell ref="A539:C539"/>
    <mergeCell ref="D539:F539"/>
    <mergeCell ref="H539:I539"/>
    <mergeCell ref="J539:K539"/>
    <mergeCell ref="P539:Q539"/>
    <mergeCell ref="A540:F540"/>
    <mergeCell ref="G540:G542"/>
    <mergeCell ref="H540:H542"/>
    <mergeCell ref="I540:I542"/>
    <mergeCell ref="J540:J542"/>
    <mergeCell ref="P535:P537"/>
    <mergeCell ref="Q535:Q537"/>
    <mergeCell ref="R535:R537"/>
    <mergeCell ref="S535:S537"/>
    <mergeCell ref="A536:F537"/>
    <mergeCell ref="A538:S538"/>
    <mergeCell ref="A535:F535"/>
    <mergeCell ref="G535:G537"/>
    <mergeCell ref="H535:H537"/>
    <mergeCell ref="I535:I537"/>
    <mergeCell ref="J535:J537"/>
    <mergeCell ref="K535:K537"/>
    <mergeCell ref="K532:K534"/>
    <mergeCell ref="P532:P534"/>
    <mergeCell ref="Q532:Q534"/>
    <mergeCell ref="R532:R534"/>
    <mergeCell ref="L535:L537"/>
    <mergeCell ref="M535:M537"/>
    <mergeCell ref="N535:N537"/>
    <mergeCell ref="O535:O537"/>
    <mergeCell ref="S532:S534"/>
    <mergeCell ref="A533:F534"/>
    <mergeCell ref="P529:P531"/>
    <mergeCell ref="Q529:Q531"/>
    <mergeCell ref="R529:R531"/>
    <mergeCell ref="S529:S531"/>
    <mergeCell ref="A530:F531"/>
    <mergeCell ref="A532:F532"/>
    <mergeCell ref="G532:G534"/>
    <mergeCell ref="H532:H534"/>
    <mergeCell ref="I532:I534"/>
    <mergeCell ref="J532:J534"/>
    <mergeCell ref="A529:F529"/>
    <mergeCell ref="G529:G531"/>
    <mergeCell ref="H529:H531"/>
    <mergeCell ref="I529:I531"/>
    <mergeCell ref="J529:J531"/>
    <mergeCell ref="K529:K531"/>
    <mergeCell ref="A528:C528"/>
    <mergeCell ref="D528:F528"/>
    <mergeCell ref="H528:I528"/>
    <mergeCell ref="J528:K528"/>
    <mergeCell ref="P528:Q528"/>
    <mergeCell ref="L528:M528"/>
    <mergeCell ref="N528:O528"/>
    <mergeCell ref="L529:L531"/>
    <mergeCell ref="M529:M531"/>
    <mergeCell ref="R528:S528"/>
    <mergeCell ref="P524:P526"/>
    <mergeCell ref="Q524:Q526"/>
    <mergeCell ref="R524:R526"/>
    <mergeCell ref="S524:S526"/>
    <mergeCell ref="A525:F526"/>
    <mergeCell ref="A527:S527"/>
    <mergeCell ref="A524:F524"/>
    <mergeCell ref="G524:G526"/>
    <mergeCell ref="H524:H526"/>
    <mergeCell ref="I524:I526"/>
    <mergeCell ref="J524:J526"/>
    <mergeCell ref="K524:K526"/>
    <mergeCell ref="K521:K523"/>
    <mergeCell ref="P521:P523"/>
    <mergeCell ref="Q521:Q523"/>
    <mergeCell ref="L524:L526"/>
    <mergeCell ref="M524:M526"/>
    <mergeCell ref="N524:N526"/>
    <mergeCell ref="O524:O526"/>
    <mergeCell ref="R521:R523"/>
    <mergeCell ref="S521:S523"/>
    <mergeCell ref="A522:F523"/>
    <mergeCell ref="P518:P520"/>
    <mergeCell ref="Q518:Q520"/>
    <mergeCell ref="R518:R520"/>
    <mergeCell ref="S518:S520"/>
    <mergeCell ref="A519:F520"/>
    <mergeCell ref="A521:F521"/>
    <mergeCell ref="G521:G523"/>
    <mergeCell ref="H521:H523"/>
    <mergeCell ref="I521:I523"/>
    <mergeCell ref="J521:J523"/>
    <mergeCell ref="A518:F518"/>
    <mergeCell ref="G518:G520"/>
    <mergeCell ref="H518:H520"/>
    <mergeCell ref="I518:I520"/>
    <mergeCell ref="J518:J520"/>
    <mergeCell ref="K518:K520"/>
    <mergeCell ref="A517:C517"/>
    <mergeCell ref="D517:F517"/>
    <mergeCell ref="H517:I517"/>
    <mergeCell ref="J517:K517"/>
    <mergeCell ref="P517:Q517"/>
    <mergeCell ref="L517:M517"/>
    <mergeCell ref="N517:O517"/>
    <mergeCell ref="L518:L520"/>
    <mergeCell ref="M518:M520"/>
    <mergeCell ref="R517:S517"/>
    <mergeCell ref="P513:P515"/>
    <mergeCell ref="Q513:Q515"/>
    <mergeCell ref="R513:R515"/>
    <mergeCell ref="S513:S515"/>
    <mergeCell ref="A514:F515"/>
    <mergeCell ref="A516:S516"/>
    <mergeCell ref="A513:F513"/>
    <mergeCell ref="G513:G515"/>
    <mergeCell ref="H513:H515"/>
    <mergeCell ref="I513:I515"/>
    <mergeCell ref="J513:J515"/>
    <mergeCell ref="K513:K515"/>
    <mergeCell ref="K510:K512"/>
    <mergeCell ref="P510:P512"/>
    <mergeCell ref="Q510:Q512"/>
    <mergeCell ref="L513:L515"/>
    <mergeCell ref="M513:M515"/>
    <mergeCell ref="N513:N515"/>
    <mergeCell ref="O513:O515"/>
    <mergeCell ref="R510:R512"/>
    <mergeCell ref="S510:S512"/>
    <mergeCell ref="A511:F512"/>
    <mergeCell ref="P507:P509"/>
    <mergeCell ref="Q507:Q509"/>
    <mergeCell ref="R507:R509"/>
    <mergeCell ref="S507:S509"/>
    <mergeCell ref="A508:F509"/>
    <mergeCell ref="A510:F510"/>
    <mergeCell ref="G510:G512"/>
    <mergeCell ref="H510:H512"/>
    <mergeCell ref="I510:I512"/>
    <mergeCell ref="J510:J512"/>
    <mergeCell ref="A507:F507"/>
    <mergeCell ref="G507:G509"/>
    <mergeCell ref="H507:H509"/>
    <mergeCell ref="I507:I509"/>
    <mergeCell ref="J507:J509"/>
    <mergeCell ref="K507:K509"/>
    <mergeCell ref="A506:C506"/>
    <mergeCell ref="D506:F506"/>
    <mergeCell ref="H506:I506"/>
    <mergeCell ref="J506:K506"/>
    <mergeCell ref="P506:Q506"/>
    <mergeCell ref="L506:M506"/>
    <mergeCell ref="N506:O506"/>
    <mergeCell ref="L507:L509"/>
    <mergeCell ref="M507:M509"/>
    <mergeCell ref="R506:S506"/>
    <mergeCell ref="P502:P504"/>
    <mergeCell ref="Q502:Q504"/>
    <mergeCell ref="R502:R504"/>
    <mergeCell ref="S502:S504"/>
    <mergeCell ref="A503:F504"/>
    <mergeCell ref="A505:S505"/>
    <mergeCell ref="A502:F502"/>
    <mergeCell ref="G502:G504"/>
    <mergeCell ref="H502:H504"/>
    <mergeCell ref="I502:I504"/>
    <mergeCell ref="J502:J504"/>
    <mergeCell ref="K502:K504"/>
    <mergeCell ref="K499:K501"/>
    <mergeCell ref="P499:P501"/>
    <mergeCell ref="Q499:Q501"/>
    <mergeCell ref="L502:L504"/>
    <mergeCell ref="M502:M504"/>
    <mergeCell ref="N502:N504"/>
    <mergeCell ref="O502:O504"/>
    <mergeCell ref="R499:R501"/>
    <mergeCell ref="S499:S501"/>
    <mergeCell ref="A500:F501"/>
    <mergeCell ref="P496:P498"/>
    <mergeCell ref="Q496:Q498"/>
    <mergeCell ref="R496:R498"/>
    <mergeCell ref="S496:S498"/>
    <mergeCell ref="A497:F498"/>
    <mergeCell ref="A499:F499"/>
    <mergeCell ref="G499:G501"/>
    <mergeCell ref="H499:H501"/>
    <mergeCell ref="I499:I501"/>
    <mergeCell ref="J499:J501"/>
    <mergeCell ref="A496:F496"/>
    <mergeCell ref="G496:G498"/>
    <mergeCell ref="H496:H498"/>
    <mergeCell ref="I496:I498"/>
    <mergeCell ref="J496:J498"/>
    <mergeCell ref="K496:K498"/>
    <mergeCell ref="A494:S494"/>
    <mergeCell ref="A495:C495"/>
    <mergeCell ref="D495:F495"/>
    <mergeCell ref="H495:I495"/>
    <mergeCell ref="J495:K495"/>
    <mergeCell ref="P495:Q495"/>
    <mergeCell ref="R495:S495"/>
    <mergeCell ref="L495:M495"/>
    <mergeCell ref="N495:O495"/>
    <mergeCell ref="A493:B493"/>
    <mergeCell ref="C493:Q493"/>
    <mergeCell ref="H485:H487"/>
    <mergeCell ref="I485:I487"/>
    <mergeCell ref="J485:J487"/>
    <mergeCell ref="A486:F487"/>
    <mergeCell ref="L485:L487"/>
    <mergeCell ref="A489:D489"/>
    <mergeCell ref="E489:S489"/>
    <mergeCell ref="Q485:Q487"/>
    <mergeCell ref="S482:S484"/>
    <mergeCell ref="M482:M484"/>
    <mergeCell ref="N482:N484"/>
    <mergeCell ref="O482:O484"/>
    <mergeCell ref="A482:F482"/>
    <mergeCell ref="A491:B491"/>
    <mergeCell ref="R485:R487"/>
    <mergeCell ref="S485:S487"/>
    <mergeCell ref="K485:K487"/>
    <mergeCell ref="P485:P487"/>
    <mergeCell ref="A485:F485"/>
    <mergeCell ref="G485:G487"/>
    <mergeCell ref="J482:J484"/>
    <mergeCell ref="K482:K484"/>
    <mergeCell ref="P482:P484"/>
    <mergeCell ref="L482:L484"/>
    <mergeCell ref="M485:M487"/>
    <mergeCell ref="N485:N487"/>
    <mergeCell ref="O485:O487"/>
    <mergeCell ref="G482:G484"/>
    <mergeCell ref="Q479:Q481"/>
    <mergeCell ref="R479:R481"/>
    <mergeCell ref="M479:M481"/>
    <mergeCell ref="N479:N481"/>
    <mergeCell ref="O479:O481"/>
    <mergeCell ref="A483:F484"/>
    <mergeCell ref="H482:H484"/>
    <mergeCell ref="I482:I484"/>
    <mergeCell ref="Q482:Q484"/>
    <mergeCell ref="R482:R484"/>
    <mergeCell ref="S479:S481"/>
    <mergeCell ref="A479:F479"/>
    <mergeCell ref="G479:G481"/>
    <mergeCell ref="H479:H481"/>
    <mergeCell ref="I479:I481"/>
    <mergeCell ref="J479:J481"/>
    <mergeCell ref="K479:K481"/>
    <mergeCell ref="L479:L481"/>
    <mergeCell ref="A480:F481"/>
    <mergeCell ref="P479:P481"/>
    <mergeCell ref="A478:C478"/>
    <mergeCell ref="D478:F478"/>
    <mergeCell ref="H478:I478"/>
    <mergeCell ref="J478:K478"/>
    <mergeCell ref="P478:Q478"/>
    <mergeCell ref="R478:S478"/>
    <mergeCell ref="L478:M478"/>
    <mergeCell ref="N478:O478"/>
    <mergeCell ref="P474:P476"/>
    <mergeCell ref="Q474:Q476"/>
    <mergeCell ref="R474:R476"/>
    <mergeCell ref="S474:S476"/>
    <mergeCell ref="A475:F476"/>
    <mergeCell ref="A477:S477"/>
    <mergeCell ref="A474:F474"/>
    <mergeCell ref="G474:G476"/>
    <mergeCell ref="H474:H476"/>
    <mergeCell ref="I474:I476"/>
    <mergeCell ref="J474:J476"/>
    <mergeCell ref="K474:K476"/>
    <mergeCell ref="K471:K473"/>
    <mergeCell ref="P471:P473"/>
    <mergeCell ref="Q471:Q473"/>
    <mergeCell ref="R471:R473"/>
    <mergeCell ref="L474:L476"/>
    <mergeCell ref="M474:M476"/>
    <mergeCell ref="N474:N476"/>
    <mergeCell ref="O474:O476"/>
    <mergeCell ref="S471:S473"/>
    <mergeCell ref="A472:F473"/>
    <mergeCell ref="P468:P470"/>
    <mergeCell ref="Q468:Q470"/>
    <mergeCell ref="R468:R470"/>
    <mergeCell ref="S468:S470"/>
    <mergeCell ref="A469:F470"/>
    <mergeCell ref="A471:F471"/>
    <mergeCell ref="G471:G473"/>
    <mergeCell ref="H471:H473"/>
    <mergeCell ref="I471:I473"/>
    <mergeCell ref="J471:J473"/>
    <mergeCell ref="A468:F468"/>
    <mergeCell ref="G468:G470"/>
    <mergeCell ref="H468:H470"/>
    <mergeCell ref="I468:I470"/>
    <mergeCell ref="J468:J470"/>
    <mergeCell ref="K468:K470"/>
    <mergeCell ref="A467:C467"/>
    <mergeCell ref="D467:F467"/>
    <mergeCell ref="H467:I467"/>
    <mergeCell ref="J467:K467"/>
    <mergeCell ref="P467:Q467"/>
    <mergeCell ref="L467:M467"/>
    <mergeCell ref="N467:O467"/>
    <mergeCell ref="L468:L470"/>
    <mergeCell ref="M468:M470"/>
    <mergeCell ref="R467:S467"/>
    <mergeCell ref="P463:P465"/>
    <mergeCell ref="Q463:Q465"/>
    <mergeCell ref="R463:R465"/>
    <mergeCell ref="S463:S465"/>
    <mergeCell ref="A464:F465"/>
    <mergeCell ref="A466:S466"/>
    <mergeCell ref="A463:F463"/>
    <mergeCell ref="G463:G465"/>
    <mergeCell ref="H463:H465"/>
    <mergeCell ref="I463:I465"/>
    <mergeCell ref="J463:J465"/>
    <mergeCell ref="K463:K465"/>
    <mergeCell ref="K460:K462"/>
    <mergeCell ref="P460:P462"/>
    <mergeCell ref="Q460:Q462"/>
    <mergeCell ref="L463:L465"/>
    <mergeCell ref="M463:M465"/>
    <mergeCell ref="N463:N465"/>
    <mergeCell ref="O463:O465"/>
    <mergeCell ref="R460:R462"/>
    <mergeCell ref="S460:S462"/>
    <mergeCell ref="A461:F462"/>
    <mergeCell ref="P457:P459"/>
    <mergeCell ref="Q457:Q459"/>
    <mergeCell ref="R457:R459"/>
    <mergeCell ref="S457:S459"/>
    <mergeCell ref="A458:F459"/>
    <mergeCell ref="A460:F460"/>
    <mergeCell ref="G460:G462"/>
    <mergeCell ref="H460:H462"/>
    <mergeCell ref="I460:I462"/>
    <mergeCell ref="J460:J462"/>
    <mergeCell ref="A457:F457"/>
    <mergeCell ref="G457:G459"/>
    <mergeCell ref="H457:H459"/>
    <mergeCell ref="I457:I459"/>
    <mergeCell ref="J457:J459"/>
    <mergeCell ref="K457:K459"/>
    <mergeCell ref="A456:C456"/>
    <mergeCell ref="D456:F456"/>
    <mergeCell ref="H456:I456"/>
    <mergeCell ref="J456:K456"/>
    <mergeCell ref="P456:Q456"/>
    <mergeCell ref="L456:M456"/>
    <mergeCell ref="N456:O456"/>
    <mergeCell ref="L457:L459"/>
    <mergeCell ref="M457:M459"/>
    <mergeCell ref="R456:S456"/>
    <mergeCell ref="P452:P454"/>
    <mergeCell ref="Q452:Q454"/>
    <mergeCell ref="R452:R454"/>
    <mergeCell ref="S452:S454"/>
    <mergeCell ref="A453:F454"/>
    <mergeCell ref="A455:S455"/>
    <mergeCell ref="A452:F452"/>
    <mergeCell ref="G452:G454"/>
    <mergeCell ref="H452:H454"/>
    <mergeCell ref="I452:I454"/>
    <mergeCell ref="J452:J454"/>
    <mergeCell ref="K452:K454"/>
    <mergeCell ref="K449:K451"/>
    <mergeCell ref="P449:P451"/>
    <mergeCell ref="Q449:Q451"/>
    <mergeCell ref="L452:L454"/>
    <mergeCell ref="M452:M454"/>
    <mergeCell ref="N452:N454"/>
    <mergeCell ref="O452:O454"/>
    <mergeCell ref="R449:R451"/>
    <mergeCell ref="S449:S451"/>
    <mergeCell ref="A450:F451"/>
    <mergeCell ref="P446:P448"/>
    <mergeCell ref="Q446:Q448"/>
    <mergeCell ref="R446:R448"/>
    <mergeCell ref="S446:S448"/>
    <mergeCell ref="A447:F448"/>
    <mergeCell ref="A449:F449"/>
    <mergeCell ref="G449:G451"/>
    <mergeCell ref="H449:H451"/>
    <mergeCell ref="I449:I451"/>
    <mergeCell ref="J449:J451"/>
    <mergeCell ref="A446:F446"/>
    <mergeCell ref="G446:G448"/>
    <mergeCell ref="H446:H448"/>
    <mergeCell ref="I446:I448"/>
    <mergeCell ref="J446:J448"/>
    <mergeCell ref="K446:K448"/>
    <mergeCell ref="A445:C445"/>
    <mergeCell ref="D445:F445"/>
    <mergeCell ref="H445:I445"/>
    <mergeCell ref="J445:K445"/>
    <mergeCell ref="P445:Q445"/>
    <mergeCell ref="L445:M445"/>
    <mergeCell ref="N445:O445"/>
    <mergeCell ref="L446:L448"/>
    <mergeCell ref="M446:M448"/>
    <mergeCell ref="R445:S445"/>
    <mergeCell ref="P441:P443"/>
    <mergeCell ref="Q441:Q443"/>
    <mergeCell ref="R441:R443"/>
    <mergeCell ref="S441:S443"/>
    <mergeCell ref="A442:F443"/>
    <mergeCell ref="A444:S444"/>
    <mergeCell ref="A441:F441"/>
    <mergeCell ref="G441:G443"/>
    <mergeCell ref="H441:H443"/>
    <mergeCell ref="I441:I443"/>
    <mergeCell ref="J441:J443"/>
    <mergeCell ref="K441:K443"/>
    <mergeCell ref="K438:K440"/>
    <mergeCell ref="P438:P440"/>
    <mergeCell ref="Q438:Q440"/>
    <mergeCell ref="L441:L443"/>
    <mergeCell ref="M441:M443"/>
    <mergeCell ref="N441:N443"/>
    <mergeCell ref="O441:O443"/>
    <mergeCell ref="R438:R440"/>
    <mergeCell ref="S438:S440"/>
    <mergeCell ref="A439:F440"/>
    <mergeCell ref="P435:P437"/>
    <mergeCell ref="Q435:Q437"/>
    <mergeCell ref="R435:R437"/>
    <mergeCell ref="S435:S437"/>
    <mergeCell ref="A436:F437"/>
    <mergeCell ref="A438:F438"/>
    <mergeCell ref="G438:G440"/>
    <mergeCell ref="H438:H440"/>
    <mergeCell ref="I438:I440"/>
    <mergeCell ref="J438:J440"/>
    <mergeCell ref="A435:F435"/>
    <mergeCell ref="G435:G437"/>
    <mergeCell ref="H435:H437"/>
    <mergeCell ref="I435:I437"/>
    <mergeCell ref="J435:J437"/>
    <mergeCell ref="K435:K437"/>
    <mergeCell ref="A433:S433"/>
    <mergeCell ref="A434:C434"/>
    <mergeCell ref="D434:F434"/>
    <mergeCell ref="H434:I434"/>
    <mergeCell ref="J434:K434"/>
    <mergeCell ref="P434:Q434"/>
    <mergeCell ref="R434:S434"/>
    <mergeCell ref="L434:M434"/>
    <mergeCell ref="N434:O434"/>
    <mergeCell ref="R424:R426"/>
    <mergeCell ref="A429:S429"/>
    <mergeCell ref="A430:B430"/>
    <mergeCell ref="A431:S431"/>
    <mergeCell ref="A432:B432"/>
    <mergeCell ref="C432:Q432"/>
    <mergeCell ref="I424:I426"/>
    <mergeCell ref="J424:J426"/>
    <mergeCell ref="R421:R423"/>
    <mergeCell ref="S421:S423"/>
    <mergeCell ref="A425:F426"/>
    <mergeCell ref="A428:D428"/>
    <mergeCell ref="E428:S428"/>
    <mergeCell ref="K424:K426"/>
    <mergeCell ref="P424:P426"/>
    <mergeCell ref="Q424:Q426"/>
    <mergeCell ref="M421:M423"/>
    <mergeCell ref="N421:N423"/>
    <mergeCell ref="A419:F420"/>
    <mergeCell ref="A421:F421"/>
    <mergeCell ref="G421:G423"/>
    <mergeCell ref="H421:H423"/>
    <mergeCell ref="I421:I423"/>
    <mergeCell ref="S424:S426"/>
    <mergeCell ref="A422:F423"/>
    <mergeCell ref="A424:F424"/>
    <mergeCell ref="G424:G426"/>
    <mergeCell ref="H424:H426"/>
    <mergeCell ref="K418:K420"/>
    <mergeCell ref="S418:S420"/>
    <mergeCell ref="R417:S417"/>
    <mergeCell ref="J421:J423"/>
    <mergeCell ref="K421:K423"/>
    <mergeCell ref="P421:P423"/>
    <mergeCell ref="Q421:Q423"/>
    <mergeCell ref="Q418:Q420"/>
    <mergeCell ref="R418:R420"/>
    <mergeCell ref="P418:P420"/>
    <mergeCell ref="A417:C417"/>
    <mergeCell ref="D417:F417"/>
    <mergeCell ref="H417:I417"/>
    <mergeCell ref="J417:K417"/>
    <mergeCell ref="P417:Q417"/>
    <mergeCell ref="A418:F418"/>
    <mergeCell ref="G418:G420"/>
    <mergeCell ref="H418:H420"/>
    <mergeCell ref="I418:I420"/>
    <mergeCell ref="J418:J420"/>
    <mergeCell ref="P413:P415"/>
    <mergeCell ref="Q413:Q415"/>
    <mergeCell ref="R413:R415"/>
    <mergeCell ref="S413:S415"/>
    <mergeCell ref="A414:F415"/>
    <mergeCell ref="A416:S416"/>
    <mergeCell ref="A413:F413"/>
    <mergeCell ref="G413:G415"/>
    <mergeCell ref="H413:H415"/>
    <mergeCell ref="I413:I415"/>
    <mergeCell ref="J413:J415"/>
    <mergeCell ref="K413:K415"/>
    <mergeCell ref="K410:K412"/>
    <mergeCell ref="P410:P412"/>
    <mergeCell ref="Q410:Q412"/>
    <mergeCell ref="R410:R412"/>
    <mergeCell ref="L410:L412"/>
    <mergeCell ref="M410:M412"/>
    <mergeCell ref="N410:N412"/>
    <mergeCell ref="O410:O412"/>
    <mergeCell ref="S410:S412"/>
    <mergeCell ref="A411:F412"/>
    <mergeCell ref="P407:P409"/>
    <mergeCell ref="Q407:Q409"/>
    <mergeCell ref="R407:R409"/>
    <mergeCell ref="S407:S409"/>
    <mergeCell ref="A408:F409"/>
    <mergeCell ref="A410:F410"/>
    <mergeCell ref="G410:G412"/>
    <mergeCell ref="H410:H412"/>
    <mergeCell ref="I410:I412"/>
    <mergeCell ref="J410:J412"/>
    <mergeCell ref="A407:F407"/>
    <mergeCell ref="G407:G409"/>
    <mergeCell ref="H407:H409"/>
    <mergeCell ref="I407:I409"/>
    <mergeCell ref="J407:J409"/>
    <mergeCell ref="K407:K409"/>
    <mergeCell ref="A406:C406"/>
    <mergeCell ref="D406:F406"/>
    <mergeCell ref="H406:I406"/>
    <mergeCell ref="J406:K406"/>
    <mergeCell ref="P406:Q406"/>
    <mergeCell ref="L407:L409"/>
    <mergeCell ref="M407:M409"/>
    <mergeCell ref="N407:N409"/>
    <mergeCell ref="O407:O409"/>
    <mergeCell ref="R406:S406"/>
    <mergeCell ref="P402:P404"/>
    <mergeCell ref="Q402:Q404"/>
    <mergeCell ref="R402:R404"/>
    <mergeCell ref="S402:S404"/>
    <mergeCell ref="A403:F404"/>
    <mergeCell ref="A405:S405"/>
    <mergeCell ref="A402:F402"/>
    <mergeCell ref="G402:G404"/>
    <mergeCell ref="H402:H404"/>
    <mergeCell ref="I402:I404"/>
    <mergeCell ref="J402:J404"/>
    <mergeCell ref="K402:K404"/>
    <mergeCell ref="K399:K401"/>
    <mergeCell ref="P399:P401"/>
    <mergeCell ref="Q399:Q401"/>
    <mergeCell ref="L399:L401"/>
    <mergeCell ref="M399:M401"/>
    <mergeCell ref="N399:N401"/>
    <mergeCell ref="O399:O401"/>
    <mergeCell ref="R399:R401"/>
    <mergeCell ref="S399:S401"/>
    <mergeCell ref="A400:F401"/>
    <mergeCell ref="P396:P398"/>
    <mergeCell ref="Q396:Q398"/>
    <mergeCell ref="R396:R398"/>
    <mergeCell ref="S396:S398"/>
    <mergeCell ref="A397:F398"/>
    <mergeCell ref="A399:F399"/>
    <mergeCell ref="G399:G401"/>
    <mergeCell ref="H399:H401"/>
    <mergeCell ref="I399:I401"/>
    <mergeCell ref="J399:J401"/>
    <mergeCell ref="A396:F396"/>
    <mergeCell ref="G396:G398"/>
    <mergeCell ref="H396:H398"/>
    <mergeCell ref="I396:I398"/>
    <mergeCell ref="J396:J398"/>
    <mergeCell ref="K396:K398"/>
    <mergeCell ref="A395:C395"/>
    <mergeCell ref="D395:F395"/>
    <mergeCell ref="H395:I395"/>
    <mergeCell ref="J395:K395"/>
    <mergeCell ref="P395:Q395"/>
    <mergeCell ref="L396:L398"/>
    <mergeCell ref="M396:M398"/>
    <mergeCell ref="N396:N398"/>
    <mergeCell ref="O396:O398"/>
    <mergeCell ref="R395:S395"/>
    <mergeCell ref="P391:P393"/>
    <mergeCell ref="Q391:Q393"/>
    <mergeCell ref="R391:R393"/>
    <mergeCell ref="S391:S393"/>
    <mergeCell ref="A392:F393"/>
    <mergeCell ref="A394:S394"/>
    <mergeCell ref="A391:F391"/>
    <mergeCell ref="G391:G393"/>
    <mergeCell ref="H391:H393"/>
    <mergeCell ref="I391:I393"/>
    <mergeCell ref="J391:J393"/>
    <mergeCell ref="K391:K393"/>
    <mergeCell ref="K388:K390"/>
    <mergeCell ref="P388:P390"/>
    <mergeCell ref="Q388:Q390"/>
    <mergeCell ref="L388:L390"/>
    <mergeCell ref="M388:M390"/>
    <mergeCell ref="N388:N390"/>
    <mergeCell ref="O388:O390"/>
    <mergeCell ref="R388:R390"/>
    <mergeCell ref="S388:S390"/>
    <mergeCell ref="A389:F390"/>
    <mergeCell ref="P385:P387"/>
    <mergeCell ref="Q385:Q387"/>
    <mergeCell ref="R385:R387"/>
    <mergeCell ref="S385:S387"/>
    <mergeCell ref="A386:F387"/>
    <mergeCell ref="A388:F388"/>
    <mergeCell ref="G388:G390"/>
    <mergeCell ref="H388:H390"/>
    <mergeCell ref="I388:I390"/>
    <mergeCell ref="J388:J390"/>
    <mergeCell ref="A385:F385"/>
    <mergeCell ref="G385:G387"/>
    <mergeCell ref="H385:H387"/>
    <mergeCell ref="I385:I387"/>
    <mergeCell ref="J385:J387"/>
    <mergeCell ref="K385:K387"/>
    <mergeCell ref="A384:C384"/>
    <mergeCell ref="D384:F384"/>
    <mergeCell ref="H384:I384"/>
    <mergeCell ref="J384:K384"/>
    <mergeCell ref="P384:Q384"/>
    <mergeCell ref="L385:L387"/>
    <mergeCell ref="M385:M387"/>
    <mergeCell ref="N385:N387"/>
    <mergeCell ref="O385:O387"/>
    <mergeCell ref="R384:S384"/>
    <mergeCell ref="P380:P382"/>
    <mergeCell ref="Q380:Q382"/>
    <mergeCell ref="R380:R382"/>
    <mergeCell ref="S380:S382"/>
    <mergeCell ref="A381:F382"/>
    <mergeCell ref="A383:S383"/>
    <mergeCell ref="A380:F380"/>
    <mergeCell ref="G380:G382"/>
    <mergeCell ref="H380:H382"/>
    <mergeCell ref="I380:I382"/>
    <mergeCell ref="J380:J382"/>
    <mergeCell ref="K380:K382"/>
    <mergeCell ref="K377:K379"/>
    <mergeCell ref="P377:P379"/>
    <mergeCell ref="Q377:Q379"/>
    <mergeCell ref="L377:L379"/>
    <mergeCell ref="M377:M379"/>
    <mergeCell ref="N377:N379"/>
    <mergeCell ref="O377:O379"/>
    <mergeCell ref="R377:R379"/>
    <mergeCell ref="S377:S379"/>
    <mergeCell ref="A378:F379"/>
    <mergeCell ref="P374:P376"/>
    <mergeCell ref="Q374:Q376"/>
    <mergeCell ref="R374:R376"/>
    <mergeCell ref="S374:S376"/>
    <mergeCell ref="A375:F376"/>
    <mergeCell ref="A377:F377"/>
    <mergeCell ref="G377:G379"/>
    <mergeCell ref="H377:H379"/>
    <mergeCell ref="I377:I379"/>
    <mergeCell ref="J377:J379"/>
    <mergeCell ref="A374:F374"/>
    <mergeCell ref="G374:G376"/>
    <mergeCell ref="H374:H376"/>
    <mergeCell ref="I374:I376"/>
    <mergeCell ref="J374:J376"/>
    <mergeCell ref="K374:K376"/>
    <mergeCell ref="A373:C373"/>
    <mergeCell ref="D373:F373"/>
    <mergeCell ref="H373:I373"/>
    <mergeCell ref="J373:K373"/>
    <mergeCell ref="P373:Q373"/>
    <mergeCell ref="R373:S373"/>
    <mergeCell ref="A368:S368"/>
    <mergeCell ref="A369:B369"/>
    <mergeCell ref="A370:S370"/>
    <mergeCell ref="A371:B371"/>
    <mergeCell ref="C371:Q371"/>
    <mergeCell ref="A372:S372"/>
    <mergeCell ref="K363:K365"/>
    <mergeCell ref="P363:P365"/>
    <mergeCell ref="Q363:Q365"/>
    <mergeCell ref="R363:R365"/>
    <mergeCell ref="S363:S365"/>
    <mergeCell ref="A367:D367"/>
    <mergeCell ref="E367:S367"/>
    <mergeCell ref="A363:F363"/>
    <mergeCell ref="G363:G365"/>
    <mergeCell ref="H363:H365"/>
    <mergeCell ref="I363:I365"/>
    <mergeCell ref="J363:J365"/>
    <mergeCell ref="A364:F365"/>
    <mergeCell ref="K360:K362"/>
    <mergeCell ref="P360:P362"/>
    <mergeCell ref="Q360:Q362"/>
    <mergeCell ref="H360:H362"/>
    <mergeCell ref="I360:I362"/>
    <mergeCell ref="J360:J362"/>
    <mergeCell ref="L363:L365"/>
    <mergeCell ref="R360:R362"/>
    <mergeCell ref="S360:S362"/>
    <mergeCell ref="A361:F362"/>
    <mergeCell ref="P357:P359"/>
    <mergeCell ref="Q357:Q359"/>
    <mergeCell ref="R357:R359"/>
    <mergeCell ref="S357:S359"/>
    <mergeCell ref="A358:F359"/>
    <mergeCell ref="A360:F360"/>
    <mergeCell ref="G360:G362"/>
    <mergeCell ref="A357:F357"/>
    <mergeCell ref="G357:G359"/>
    <mergeCell ref="H357:H359"/>
    <mergeCell ref="I357:I359"/>
    <mergeCell ref="J357:J359"/>
    <mergeCell ref="K357:K359"/>
    <mergeCell ref="A356:C356"/>
    <mergeCell ref="D356:F356"/>
    <mergeCell ref="H356:I356"/>
    <mergeCell ref="J356:K356"/>
    <mergeCell ref="P356:Q356"/>
    <mergeCell ref="R356:S356"/>
    <mergeCell ref="P352:P354"/>
    <mergeCell ref="Q352:Q354"/>
    <mergeCell ref="R352:R354"/>
    <mergeCell ref="S352:S354"/>
    <mergeCell ref="A353:F354"/>
    <mergeCell ref="A355:S355"/>
    <mergeCell ref="A352:F352"/>
    <mergeCell ref="G352:G354"/>
    <mergeCell ref="H352:H354"/>
    <mergeCell ref="I352:I354"/>
    <mergeCell ref="J352:J354"/>
    <mergeCell ref="K352:K354"/>
    <mergeCell ref="K349:K351"/>
    <mergeCell ref="P349:P351"/>
    <mergeCell ref="Q349:Q351"/>
    <mergeCell ref="R349:R351"/>
    <mergeCell ref="L349:L351"/>
    <mergeCell ref="M349:M351"/>
    <mergeCell ref="N349:N351"/>
    <mergeCell ref="O349:O351"/>
    <mergeCell ref="S349:S351"/>
    <mergeCell ref="A350:F351"/>
    <mergeCell ref="P346:P348"/>
    <mergeCell ref="Q346:Q348"/>
    <mergeCell ref="R346:R348"/>
    <mergeCell ref="S346:S348"/>
    <mergeCell ref="A347:F348"/>
    <mergeCell ref="A349:F349"/>
    <mergeCell ref="G349:G351"/>
    <mergeCell ref="H349:H351"/>
    <mergeCell ref="I349:I351"/>
    <mergeCell ref="J349:J351"/>
    <mergeCell ref="A346:F346"/>
    <mergeCell ref="G346:G348"/>
    <mergeCell ref="H346:H348"/>
    <mergeCell ref="I346:I348"/>
    <mergeCell ref="J346:J348"/>
    <mergeCell ref="K346:K348"/>
    <mergeCell ref="A345:C345"/>
    <mergeCell ref="D345:F345"/>
    <mergeCell ref="H345:I345"/>
    <mergeCell ref="J345:K345"/>
    <mergeCell ref="P345:Q345"/>
    <mergeCell ref="L346:L348"/>
    <mergeCell ref="M346:M348"/>
    <mergeCell ref="N346:N348"/>
    <mergeCell ref="O346:O348"/>
    <mergeCell ref="R345:S345"/>
    <mergeCell ref="P341:P343"/>
    <mergeCell ref="Q341:Q343"/>
    <mergeCell ref="R341:R343"/>
    <mergeCell ref="S341:S343"/>
    <mergeCell ref="A342:F343"/>
    <mergeCell ref="A344:S344"/>
    <mergeCell ref="A341:F341"/>
    <mergeCell ref="G341:G343"/>
    <mergeCell ref="H341:H343"/>
    <mergeCell ref="I341:I343"/>
    <mergeCell ref="J341:J343"/>
    <mergeCell ref="K341:K343"/>
    <mergeCell ref="K338:K340"/>
    <mergeCell ref="P338:P340"/>
    <mergeCell ref="Q338:Q340"/>
    <mergeCell ref="L338:L340"/>
    <mergeCell ref="M338:M340"/>
    <mergeCell ref="N338:N340"/>
    <mergeCell ref="O338:O340"/>
    <mergeCell ref="R338:R340"/>
    <mergeCell ref="S338:S340"/>
    <mergeCell ref="A339:F340"/>
    <mergeCell ref="P335:P337"/>
    <mergeCell ref="Q335:Q337"/>
    <mergeCell ref="R335:R337"/>
    <mergeCell ref="S335:S337"/>
    <mergeCell ref="A336:F337"/>
    <mergeCell ref="A338:F338"/>
    <mergeCell ref="G338:G340"/>
    <mergeCell ref="H338:H340"/>
    <mergeCell ref="I338:I340"/>
    <mergeCell ref="J338:J340"/>
    <mergeCell ref="A335:F335"/>
    <mergeCell ref="G335:G337"/>
    <mergeCell ref="H335:H337"/>
    <mergeCell ref="I335:I337"/>
    <mergeCell ref="J335:J337"/>
    <mergeCell ref="K335:K337"/>
    <mergeCell ref="A334:C334"/>
    <mergeCell ref="D334:F334"/>
    <mergeCell ref="H334:I334"/>
    <mergeCell ref="J334:K334"/>
    <mergeCell ref="P334:Q334"/>
    <mergeCell ref="L335:L337"/>
    <mergeCell ref="M335:M337"/>
    <mergeCell ref="N335:N337"/>
    <mergeCell ref="O335:O337"/>
    <mergeCell ref="R334:S334"/>
    <mergeCell ref="P330:P332"/>
    <mergeCell ref="Q330:Q332"/>
    <mergeCell ref="R330:R332"/>
    <mergeCell ref="S330:S332"/>
    <mergeCell ref="A331:F332"/>
    <mergeCell ref="A333:S333"/>
    <mergeCell ref="A330:F330"/>
    <mergeCell ref="G330:G332"/>
    <mergeCell ref="H330:H332"/>
    <mergeCell ref="I330:I332"/>
    <mergeCell ref="J330:J332"/>
    <mergeCell ref="K330:K332"/>
    <mergeCell ref="K327:K329"/>
    <mergeCell ref="P327:P329"/>
    <mergeCell ref="Q327:Q329"/>
    <mergeCell ref="L327:L329"/>
    <mergeCell ref="M327:M329"/>
    <mergeCell ref="N327:N329"/>
    <mergeCell ref="O327:O329"/>
    <mergeCell ref="R327:R329"/>
    <mergeCell ref="S327:S329"/>
    <mergeCell ref="A328:F329"/>
    <mergeCell ref="P324:P326"/>
    <mergeCell ref="Q324:Q326"/>
    <mergeCell ref="R324:R326"/>
    <mergeCell ref="S324:S326"/>
    <mergeCell ref="A325:F326"/>
    <mergeCell ref="A327:F327"/>
    <mergeCell ref="G327:G329"/>
    <mergeCell ref="H327:H329"/>
    <mergeCell ref="I327:I329"/>
    <mergeCell ref="J327:J329"/>
    <mergeCell ref="A324:F324"/>
    <mergeCell ref="G324:G326"/>
    <mergeCell ref="H324:H326"/>
    <mergeCell ref="I324:I326"/>
    <mergeCell ref="J324:J326"/>
    <mergeCell ref="K324:K326"/>
    <mergeCell ref="A323:C323"/>
    <mergeCell ref="D323:F323"/>
    <mergeCell ref="H323:I323"/>
    <mergeCell ref="J323:K323"/>
    <mergeCell ref="P323:Q323"/>
    <mergeCell ref="L324:L326"/>
    <mergeCell ref="M324:M326"/>
    <mergeCell ref="N324:N326"/>
    <mergeCell ref="O324:O326"/>
    <mergeCell ref="R323:S323"/>
    <mergeCell ref="P319:P321"/>
    <mergeCell ref="Q319:Q321"/>
    <mergeCell ref="R319:R321"/>
    <mergeCell ref="S319:S321"/>
    <mergeCell ref="A320:F321"/>
    <mergeCell ref="A322:S322"/>
    <mergeCell ref="A319:F319"/>
    <mergeCell ref="G319:G321"/>
    <mergeCell ref="H319:H321"/>
    <mergeCell ref="I319:I321"/>
    <mergeCell ref="J319:J321"/>
    <mergeCell ref="K319:K321"/>
    <mergeCell ref="K316:K318"/>
    <mergeCell ref="P316:P318"/>
    <mergeCell ref="Q316:Q318"/>
    <mergeCell ref="L316:L318"/>
    <mergeCell ref="M316:M318"/>
    <mergeCell ref="N316:N318"/>
    <mergeCell ref="O316:O318"/>
    <mergeCell ref="R316:R318"/>
    <mergeCell ref="S316:S318"/>
    <mergeCell ref="A317:F318"/>
    <mergeCell ref="P313:P315"/>
    <mergeCell ref="Q313:Q315"/>
    <mergeCell ref="R313:R315"/>
    <mergeCell ref="S313:S315"/>
    <mergeCell ref="A314:F315"/>
    <mergeCell ref="A316:F316"/>
    <mergeCell ref="G316:G318"/>
    <mergeCell ref="H316:H318"/>
    <mergeCell ref="I316:I318"/>
    <mergeCell ref="J316:J318"/>
    <mergeCell ref="A313:F313"/>
    <mergeCell ref="G313:G315"/>
    <mergeCell ref="H313:H315"/>
    <mergeCell ref="I313:I315"/>
    <mergeCell ref="J313:J315"/>
    <mergeCell ref="K313:K315"/>
    <mergeCell ref="A311:S311"/>
    <mergeCell ref="A312:C312"/>
    <mergeCell ref="D312:F312"/>
    <mergeCell ref="H312:I312"/>
    <mergeCell ref="J312:K312"/>
    <mergeCell ref="P312:Q312"/>
    <mergeCell ref="R312:S312"/>
    <mergeCell ref="A307:S307"/>
    <mergeCell ref="A308:B308"/>
    <mergeCell ref="R302:R304"/>
    <mergeCell ref="S302:S304"/>
    <mergeCell ref="A309:S309"/>
    <mergeCell ref="A310:B310"/>
    <mergeCell ref="C310:Q310"/>
    <mergeCell ref="H302:H304"/>
    <mergeCell ref="I302:I304"/>
    <mergeCell ref="J302:J304"/>
    <mergeCell ref="A303:F304"/>
    <mergeCell ref="A306:D306"/>
    <mergeCell ref="E306:S306"/>
    <mergeCell ref="Q302:Q304"/>
    <mergeCell ref="Q299:Q301"/>
    <mergeCell ref="R299:R301"/>
    <mergeCell ref="S299:S301"/>
    <mergeCell ref="M299:M301"/>
    <mergeCell ref="N299:N301"/>
    <mergeCell ref="O299:O301"/>
    <mergeCell ref="A299:F299"/>
    <mergeCell ref="G299:G301"/>
    <mergeCell ref="H299:H301"/>
    <mergeCell ref="I299:I301"/>
    <mergeCell ref="K302:K304"/>
    <mergeCell ref="P302:P304"/>
    <mergeCell ref="L302:L304"/>
    <mergeCell ref="A300:F301"/>
    <mergeCell ref="A302:F302"/>
    <mergeCell ref="G302:G304"/>
    <mergeCell ref="J299:J301"/>
    <mergeCell ref="K299:K301"/>
    <mergeCell ref="P299:P301"/>
    <mergeCell ref="P296:P298"/>
    <mergeCell ref="Q296:Q298"/>
    <mergeCell ref="R296:R298"/>
    <mergeCell ref="M296:M298"/>
    <mergeCell ref="N296:N298"/>
    <mergeCell ref="O296:O298"/>
    <mergeCell ref="L299:L301"/>
    <mergeCell ref="S296:S298"/>
    <mergeCell ref="A296:F296"/>
    <mergeCell ref="G296:G298"/>
    <mergeCell ref="H296:H298"/>
    <mergeCell ref="I296:I298"/>
    <mergeCell ref="J296:J298"/>
    <mergeCell ref="K296:K298"/>
    <mergeCell ref="L296:L298"/>
    <mergeCell ref="A297:F298"/>
    <mergeCell ref="A295:C295"/>
    <mergeCell ref="D295:F295"/>
    <mergeCell ref="H295:I295"/>
    <mergeCell ref="J295:K295"/>
    <mergeCell ref="P295:Q295"/>
    <mergeCell ref="R295:S295"/>
    <mergeCell ref="L295:M295"/>
    <mergeCell ref="N295:O295"/>
    <mergeCell ref="P291:P293"/>
    <mergeCell ref="Q291:Q293"/>
    <mergeCell ref="R291:R293"/>
    <mergeCell ref="S291:S293"/>
    <mergeCell ref="A292:F293"/>
    <mergeCell ref="A294:S294"/>
    <mergeCell ref="A291:F291"/>
    <mergeCell ref="G291:G293"/>
    <mergeCell ref="H291:H293"/>
    <mergeCell ref="I291:I293"/>
    <mergeCell ref="J291:J293"/>
    <mergeCell ref="K291:K293"/>
    <mergeCell ref="K288:K290"/>
    <mergeCell ref="P288:P290"/>
    <mergeCell ref="Q288:Q290"/>
    <mergeCell ref="R288:R290"/>
    <mergeCell ref="L291:L293"/>
    <mergeCell ref="M291:M293"/>
    <mergeCell ref="N291:N293"/>
    <mergeCell ref="O291:O293"/>
    <mergeCell ref="S288:S290"/>
    <mergeCell ref="A289:F290"/>
    <mergeCell ref="P285:P287"/>
    <mergeCell ref="Q285:Q287"/>
    <mergeCell ref="R285:R287"/>
    <mergeCell ref="S285:S287"/>
    <mergeCell ref="A286:F287"/>
    <mergeCell ref="A288:F288"/>
    <mergeCell ref="G288:G290"/>
    <mergeCell ref="H288:H290"/>
    <mergeCell ref="I288:I290"/>
    <mergeCell ref="J288:J290"/>
    <mergeCell ref="A285:F285"/>
    <mergeCell ref="G285:G287"/>
    <mergeCell ref="H285:H287"/>
    <mergeCell ref="I285:I287"/>
    <mergeCell ref="J285:J287"/>
    <mergeCell ref="K285:K287"/>
    <mergeCell ref="A284:C284"/>
    <mergeCell ref="D284:F284"/>
    <mergeCell ref="H284:I284"/>
    <mergeCell ref="J284:K284"/>
    <mergeCell ref="P284:Q284"/>
    <mergeCell ref="L284:M284"/>
    <mergeCell ref="N284:O284"/>
    <mergeCell ref="L285:L287"/>
    <mergeCell ref="M285:M287"/>
    <mergeCell ref="R284:S284"/>
    <mergeCell ref="P280:P282"/>
    <mergeCell ref="Q280:Q282"/>
    <mergeCell ref="R280:R282"/>
    <mergeCell ref="S280:S282"/>
    <mergeCell ref="A281:F282"/>
    <mergeCell ref="A283:S283"/>
    <mergeCell ref="A280:F280"/>
    <mergeCell ref="G280:G282"/>
    <mergeCell ref="H280:H282"/>
    <mergeCell ref="I280:I282"/>
    <mergeCell ref="J280:J282"/>
    <mergeCell ref="K280:K282"/>
    <mergeCell ref="K277:K279"/>
    <mergeCell ref="P277:P279"/>
    <mergeCell ref="Q277:Q279"/>
    <mergeCell ref="L280:L282"/>
    <mergeCell ref="M280:M282"/>
    <mergeCell ref="N280:N282"/>
    <mergeCell ref="O280:O282"/>
    <mergeCell ref="R277:R279"/>
    <mergeCell ref="S277:S279"/>
    <mergeCell ref="A278:F279"/>
    <mergeCell ref="P274:P276"/>
    <mergeCell ref="Q274:Q276"/>
    <mergeCell ref="R274:R276"/>
    <mergeCell ref="S274:S276"/>
    <mergeCell ref="A275:F276"/>
    <mergeCell ref="A277:F277"/>
    <mergeCell ref="G277:G279"/>
    <mergeCell ref="H277:H279"/>
    <mergeCell ref="I277:I279"/>
    <mergeCell ref="J277:J279"/>
    <mergeCell ref="A274:F274"/>
    <mergeCell ref="G274:G276"/>
    <mergeCell ref="H274:H276"/>
    <mergeCell ref="I274:I276"/>
    <mergeCell ref="J274:J276"/>
    <mergeCell ref="K274:K276"/>
    <mergeCell ref="A273:C273"/>
    <mergeCell ref="D273:F273"/>
    <mergeCell ref="H273:I273"/>
    <mergeCell ref="J273:K273"/>
    <mergeCell ref="P273:Q273"/>
    <mergeCell ref="L273:M273"/>
    <mergeCell ref="N273:O273"/>
    <mergeCell ref="L274:L276"/>
    <mergeCell ref="M274:M276"/>
    <mergeCell ref="R273:S273"/>
    <mergeCell ref="P269:P271"/>
    <mergeCell ref="Q269:Q271"/>
    <mergeCell ref="R269:R271"/>
    <mergeCell ref="S269:S271"/>
    <mergeCell ref="A270:F271"/>
    <mergeCell ref="A272:S272"/>
    <mergeCell ref="A269:F269"/>
    <mergeCell ref="G269:G271"/>
    <mergeCell ref="H269:H271"/>
    <mergeCell ref="I269:I271"/>
    <mergeCell ref="J269:J271"/>
    <mergeCell ref="K269:K271"/>
    <mergeCell ref="K266:K268"/>
    <mergeCell ref="P266:P268"/>
    <mergeCell ref="Q266:Q268"/>
    <mergeCell ref="L269:L271"/>
    <mergeCell ref="M269:M271"/>
    <mergeCell ref="N269:N271"/>
    <mergeCell ref="O269:O271"/>
    <mergeCell ref="R266:R268"/>
    <mergeCell ref="S266:S268"/>
    <mergeCell ref="A267:F268"/>
    <mergeCell ref="P263:P265"/>
    <mergeCell ref="Q263:Q265"/>
    <mergeCell ref="R263:R265"/>
    <mergeCell ref="S263:S265"/>
    <mergeCell ref="A264:F265"/>
    <mergeCell ref="A266:F266"/>
    <mergeCell ref="G266:G268"/>
    <mergeCell ref="H266:H268"/>
    <mergeCell ref="I266:I268"/>
    <mergeCell ref="J266:J268"/>
    <mergeCell ref="A263:F263"/>
    <mergeCell ref="G263:G265"/>
    <mergeCell ref="H263:H265"/>
    <mergeCell ref="I263:I265"/>
    <mergeCell ref="J263:J265"/>
    <mergeCell ref="K263:K265"/>
    <mergeCell ref="A262:C262"/>
    <mergeCell ref="D262:F262"/>
    <mergeCell ref="H262:I262"/>
    <mergeCell ref="J262:K262"/>
    <mergeCell ref="P262:Q262"/>
    <mergeCell ref="L262:M262"/>
    <mergeCell ref="N262:O262"/>
    <mergeCell ref="L263:L265"/>
    <mergeCell ref="M263:M265"/>
    <mergeCell ref="R262:S262"/>
    <mergeCell ref="P258:P260"/>
    <mergeCell ref="Q258:Q260"/>
    <mergeCell ref="R258:R260"/>
    <mergeCell ref="S258:S260"/>
    <mergeCell ref="A259:F260"/>
    <mergeCell ref="A261:S261"/>
    <mergeCell ref="A258:F258"/>
    <mergeCell ref="G258:G260"/>
    <mergeCell ref="H258:H260"/>
    <mergeCell ref="I258:I260"/>
    <mergeCell ref="J258:J260"/>
    <mergeCell ref="K258:K260"/>
    <mergeCell ref="K255:K257"/>
    <mergeCell ref="P255:P257"/>
    <mergeCell ref="Q255:Q257"/>
    <mergeCell ref="L258:L260"/>
    <mergeCell ref="M258:M260"/>
    <mergeCell ref="N258:N260"/>
    <mergeCell ref="O258:O260"/>
    <mergeCell ref="R255:R257"/>
    <mergeCell ref="S255:S257"/>
    <mergeCell ref="A256:F257"/>
    <mergeCell ref="P252:P254"/>
    <mergeCell ref="Q252:Q254"/>
    <mergeCell ref="R252:R254"/>
    <mergeCell ref="S252:S254"/>
    <mergeCell ref="A253:F254"/>
    <mergeCell ref="A255:F255"/>
    <mergeCell ref="G255:G257"/>
    <mergeCell ref="H255:H257"/>
    <mergeCell ref="I255:I257"/>
    <mergeCell ref="J255:J257"/>
    <mergeCell ref="A252:F252"/>
    <mergeCell ref="G252:G254"/>
    <mergeCell ref="H252:H254"/>
    <mergeCell ref="I252:I254"/>
    <mergeCell ref="J252:J254"/>
    <mergeCell ref="I241:I243"/>
    <mergeCell ref="J241:J243"/>
    <mergeCell ref="K252:K254"/>
    <mergeCell ref="A250:S250"/>
    <mergeCell ref="A251:C251"/>
    <mergeCell ref="D251:F251"/>
    <mergeCell ref="H251:I251"/>
    <mergeCell ref="J251:K251"/>
    <mergeCell ref="P251:Q251"/>
    <mergeCell ref="R251:S251"/>
    <mergeCell ref="A246:S246"/>
    <mergeCell ref="A247:B247"/>
    <mergeCell ref="A248:S248"/>
    <mergeCell ref="A249:B249"/>
    <mergeCell ref="C249:Q249"/>
    <mergeCell ref="P247:S247"/>
    <mergeCell ref="E245:S245"/>
    <mergeCell ref="K241:K243"/>
    <mergeCell ref="P241:P243"/>
    <mergeCell ref="Q241:Q243"/>
    <mergeCell ref="R241:R243"/>
    <mergeCell ref="S241:S243"/>
    <mergeCell ref="L241:L243"/>
    <mergeCell ref="O241:O243"/>
    <mergeCell ref="M241:M243"/>
    <mergeCell ref="N241:N243"/>
    <mergeCell ref="R238:R240"/>
    <mergeCell ref="S238:S240"/>
    <mergeCell ref="A242:F243"/>
    <mergeCell ref="N238:N240"/>
    <mergeCell ref="A236:F237"/>
    <mergeCell ref="A238:F238"/>
    <mergeCell ref="G238:G240"/>
    <mergeCell ref="H238:H240"/>
    <mergeCell ref="I238:I240"/>
    <mergeCell ref="K235:K237"/>
    <mergeCell ref="S235:S237"/>
    <mergeCell ref="R234:S234"/>
    <mergeCell ref="J238:J240"/>
    <mergeCell ref="K238:K240"/>
    <mergeCell ref="P238:P240"/>
    <mergeCell ref="Q238:Q240"/>
    <mergeCell ref="Q235:Q237"/>
    <mergeCell ref="R235:R237"/>
    <mergeCell ref="P235:P237"/>
    <mergeCell ref="L234:M234"/>
    <mergeCell ref="A234:C234"/>
    <mergeCell ref="D234:F234"/>
    <mergeCell ref="H234:I234"/>
    <mergeCell ref="J234:K234"/>
    <mergeCell ref="P234:Q234"/>
    <mergeCell ref="A235:F235"/>
    <mergeCell ref="G235:G237"/>
    <mergeCell ref="H235:H237"/>
    <mergeCell ref="I235:I237"/>
    <mergeCell ref="J235:J237"/>
    <mergeCell ref="P230:P232"/>
    <mergeCell ref="Q230:Q232"/>
    <mergeCell ref="R230:R232"/>
    <mergeCell ref="S230:S232"/>
    <mergeCell ref="A231:F232"/>
    <mergeCell ref="A233:S233"/>
    <mergeCell ref="A230:F230"/>
    <mergeCell ref="G230:G232"/>
    <mergeCell ref="H230:H232"/>
    <mergeCell ref="I230:I232"/>
    <mergeCell ref="J230:J232"/>
    <mergeCell ref="K230:K232"/>
    <mergeCell ref="K227:K229"/>
    <mergeCell ref="P227:P229"/>
    <mergeCell ref="Q227:Q229"/>
    <mergeCell ref="R227:R229"/>
    <mergeCell ref="L230:L232"/>
    <mergeCell ref="M230:M232"/>
    <mergeCell ref="N230:N232"/>
    <mergeCell ref="O230:O232"/>
    <mergeCell ref="S227:S229"/>
    <mergeCell ref="A228:F229"/>
    <mergeCell ref="P224:P226"/>
    <mergeCell ref="Q224:Q226"/>
    <mergeCell ref="R224:R226"/>
    <mergeCell ref="S224:S226"/>
    <mergeCell ref="A225:F226"/>
    <mergeCell ref="A227:F227"/>
    <mergeCell ref="G227:G229"/>
    <mergeCell ref="H227:H229"/>
    <mergeCell ref="I227:I229"/>
    <mergeCell ref="J227:J229"/>
    <mergeCell ref="A224:F224"/>
    <mergeCell ref="G224:G226"/>
    <mergeCell ref="H224:H226"/>
    <mergeCell ref="I224:I226"/>
    <mergeCell ref="J224:J226"/>
    <mergeCell ref="K224:K226"/>
    <mergeCell ref="A223:C223"/>
    <mergeCell ref="D223:F223"/>
    <mergeCell ref="H223:I223"/>
    <mergeCell ref="J223:K223"/>
    <mergeCell ref="P223:Q223"/>
    <mergeCell ref="L223:M223"/>
    <mergeCell ref="N223:O223"/>
    <mergeCell ref="L224:L226"/>
    <mergeCell ref="M224:M226"/>
    <mergeCell ref="R223:S223"/>
    <mergeCell ref="P219:P221"/>
    <mergeCell ref="Q219:Q221"/>
    <mergeCell ref="R219:R221"/>
    <mergeCell ref="S219:S221"/>
    <mergeCell ref="A220:F221"/>
    <mergeCell ref="A222:S222"/>
    <mergeCell ref="A219:F219"/>
    <mergeCell ref="G219:G221"/>
    <mergeCell ref="H219:H221"/>
    <mergeCell ref="I219:I221"/>
    <mergeCell ref="J219:J221"/>
    <mergeCell ref="K219:K221"/>
    <mergeCell ref="K216:K218"/>
    <mergeCell ref="P216:P218"/>
    <mergeCell ref="Q216:Q218"/>
    <mergeCell ref="L219:L221"/>
    <mergeCell ref="M219:M221"/>
    <mergeCell ref="N219:N221"/>
    <mergeCell ref="O219:O221"/>
    <mergeCell ref="R216:R218"/>
    <mergeCell ref="S216:S218"/>
    <mergeCell ref="A217:F218"/>
    <mergeCell ref="P213:P215"/>
    <mergeCell ref="Q213:Q215"/>
    <mergeCell ref="R213:R215"/>
    <mergeCell ref="S213:S215"/>
    <mergeCell ref="A214:F215"/>
    <mergeCell ref="A216:F216"/>
    <mergeCell ref="G216:G218"/>
    <mergeCell ref="H216:H218"/>
    <mergeCell ref="I216:I218"/>
    <mergeCell ref="J216:J218"/>
    <mergeCell ref="A213:F213"/>
    <mergeCell ref="G213:G215"/>
    <mergeCell ref="H213:H215"/>
    <mergeCell ref="I213:I215"/>
    <mergeCell ref="J213:J215"/>
    <mergeCell ref="K213:K215"/>
    <mergeCell ref="A212:C212"/>
    <mergeCell ref="D212:F212"/>
    <mergeCell ref="H212:I212"/>
    <mergeCell ref="J212:K212"/>
    <mergeCell ref="P212:Q212"/>
    <mergeCell ref="L212:M212"/>
    <mergeCell ref="N212:O212"/>
    <mergeCell ref="L213:L215"/>
    <mergeCell ref="M213:M215"/>
    <mergeCell ref="R212:S212"/>
    <mergeCell ref="P208:P210"/>
    <mergeCell ref="Q208:Q210"/>
    <mergeCell ref="R208:R210"/>
    <mergeCell ref="S208:S210"/>
    <mergeCell ref="A209:F210"/>
    <mergeCell ref="A211:S211"/>
    <mergeCell ref="A208:F208"/>
    <mergeCell ref="G208:G210"/>
    <mergeCell ref="H208:H210"/>
    <mergeCell ref="I208:I210"/>
    <mergeCell ref="J208:J210"/>
    <mergeCell ref="K208:K210"/>
    <mergeCell ref="K205:K207"/>
    <mergeCell ref="P205:P207"/>
    <mergeCell ref="Q205:Q207"/>
    <mergeCell ref="L208:L210"/>
    <mergeCell ref="M208:M210"/>
    <mergeCell ref="N208:N210"/>
    <mergeCell ref="O208:O210"/>
    <mergeCell ref="R205:R207"/>
    <mergeCell ref="S205:S207"/>
    <mergeCell ref="A206:F207"/>
    <mergeCell ref="P202:P204"/>
    <mergeCell ref="Q202:Q204"/>
    <mergeCell ref="R202:R204"/>
    <mergeCell ref="S202:S204"/>
    <mergeCell ref="A203:F204"/>
    <mergeCell ref="A205:F205"/>
    <mergeCell ref="G205:G207"/>
    <mergeCell ref="H205:H207"/>
    <mergeCell ref="I205:I207"/>
    <mergeCell ref="J205:J207"/>
    <mergeCell ref="A202:F202"/>
    <mergeCell ref="G202:G204"/>
    <mergeCell ref="H202:H204"/>
    <mergeCell ref="I202:I204"/>
    <mergeCell ref="J202:J204"/>
    <mergeCell ref="K202:K204"/>
    <mergeCell ref="A201:C201"/>
    <mergeCell ref="D201:F201"/>
    <mergeCell ref="H201:I201"/>
    <mergeCell ref="J201:K201"/>
    <mergeCell ref="P201:Q201"/>
    <mergeCell ref="L201:M201"/>
    <mergeCell ref="N201:O201"/>
    <mergeCell ref="L202:L204"/>
    <mergeCell ref="M202:M204"/>
    <mergeCell ref="R201:S201"/>
    <mergeCell ref="P197:P199"/>
    <mergeCell ref="Q197:Q199"/>
    <mergeCell ref="R197:R199"/>
    <mergeCell ref="S197:S199"/>
    <mergeCell ref="A198:F199"/>
    <mergeCell ref="A200:S200"/>
    <mergeCell ref="A197:F197"/>
    <mergeCell ref="G197:G199"/>
    <mergeCell ref="H197:H199"/>
    <mergeCell ref="I197:I199"/>
    <mergeCell ref="J197:J199"/>
    <mergeCell ref="K197:K199"/>
    <mergeCell ref="K194:K196"/>
    <mergeCell ref="P194:P196"/>
    <mergeCell ref="Q194:Q196"/>
    <mergeCell ref="L197:L199"/>
    <mergeCell ref="M197:M199"/>
    <mergeCell ref="N197:N199"/>
    <mergeCell ref="O197:O199"/>
    <mergeCell ref="R194:R196"/>
    <mergeCell ref="S194:S196"/>
    <mergeCell ref="A195:F196"/>
    <mergeCell ref="P191:P193"/>
    <mergeCell ref="Q191:Q193"/>
    <mergeCell ref="R191:R193"/>
    <mergeCell ref="S191:S193"/>
    <mergeCell ref="A192:F193"/>
    <mergeCell ref="A194:F194"/>
    <mergeCell ref="G194:G196"/>
    <mergeCell ref="H194:H196"/>
    <mergeCell ref="I194:I196"/>
    <mergeCell ref="J194:J196"/>
    <mergeCell ref="A191:F191"/>
    <mergeCell ref="G191:G193"/>
    <mergeCell ref="H191:H193"/>
    <mergeCell ref="I191:I193"/>
    <mergeCell ref="J191:J193"/>
    <mergeCell ref="K191:K193"/>
    <mergeCell ref="A187:S187"/>
    <mergeCell ref="A188:B188"/>
    <mergeCell ref="C188:Q188"/>
    <mergeCell ref="A189:S189"/>
    <mergeCell ref="A190:C190"/>
    <mergeCell ref="D190:F190"/>
    <mergeCell ref="H190:I190"/>
    <mergeCell ref="J190:K190"/>
    <mergeCell ref="P190:Q190"/>
    <mergeCell ref="R190:S190"/>
    <mergeCell ref="A184:D184"/>
    <mergeCell ref="E184:S184"/>
    <mergeCell ref="A185:S185"/>
    <mergeCell ref="A186:B186"/>
    <mergeCell ref="C186:N186"/>
    <mergeCell ref="P186:S186"/>
    <mergeCell ref="L190:M190"/>
    <mergeCell ref="N190:O190"/>
    <mergeCell ref="A1:D1"/>
    <mergeCell ref="A2:S2"/>
    <mergeCell ref="A62:D62"/>
    <mergeCell ref="E62:S62"/>
    <mergeCell ref="A3:B3"/>
    <mergeCell ref="A4:S4"/>
    <mergeCell ref="A5:B5"/>
    <mergeCell ref="A8:F8"/>
    <mergeCell ref="A9:F10"/>
    <mergeCell ref="A11:F11"/>
    <mergeCell ref="A12:F13"/>
    <mergeCell ref="A6:S6"/>
    <mergeCell ref="A7:C7"/>
    <mergeCell ref="D7:F7"/>
    <mergeCell ref="R7:S7"/>
    <mergeCell ref="P8:P10"/>
    <mergeCell ref="Q8:Q10"/>
    <mergeCell ref="H7:I7"/>
    <mergeCell ref="J7:K7"/>
    <mergeCell ref="P7:Q7"/>
    <mergeCell ref="A14:F14"/>
    <mergeCell ref="A15:F16"/>
    <mergeCell ref="A17:S17"/>
    <mergeCell ref="G8:G10"/>
    <mergeCell ref="G11:G13"/>
    <mergeCell ref="G14:G16"/>
    <mergeCell ref="I14:I16"/>
    <mergeCell ref="H14:H16"/>
    <mergeCell ref="J14:J16"/>
    <mergeCell ref="K14:K16"/>
    <mergeCell ref="L8:L10"/>
    <mergeCell ref="M8:M10"/>
    <mergeCell ref="N8:N10"/>
    <mergeCell ref="L7:M7"/>
    <mergeCell ref="N7:O7"/>
    <mergeCell ref="O8:O10"/>
    <mergeCell ref="J11:J13"/>
    <mergeCell ref="K11:K13"/>
    <mergeCell ref="H8:H10"/>
    <mergeCell ref="H11:H13"/>
    <mergeCell ref="I11:I13"/>
    <mergeCell ref="I8:I10"/>
    <mergeCell ref="J8:J10"/>
    <mergeCell ref="K8:K10"/>
    <mergeCell ref="R8:R10"/>
    <mergeCell ref="S8:S10"/>
    <mergeCell ref="P14:P16"/>
    <mergeCell ref="Q14:Q16"/>
    <mergeCell ref="R11:R13"/>
    <mergeCell ref="S11:S13"/>
    <mergeCell ref="P11:P13"/>
    <mergeCell ref="Q11:Q13"/>
    <mergeCell ref="R14:R16"/>
    <mergeCell ref="S14:S16"/>
    <mergeCell ref="R19:R21"/>
    <mergeCell ref="S19:S21"/>
    <mergeCell ref="A18:C18"/>
    <mergeCell ref="D18:F18"/>
    <mergeCell ref="H18:I18"/>
    <mergeCell ref="J18:K18"/>
    <mergeCell ref="P18:Q18"/>
    <mergeCell ref="R18:S18"/>
    <mergeCell ref="K19:K21"/>
    <mergeCell ref="P19:P21"/>
    <mergeCell ref="Q19:Q21"/>
    <mergeCell ref="A19:F19"/>
    <mergeCell ref="G19:G21"/>
    <mergeCell ref="H19:H21"/>
    <mergeCell ref="I19:I21"/>
    <mergeCell ref="A20:F21"/>
    <mergeCell ref="A22:F22"/>
    <mergeCell ref="G22:G24"/>
    <mergeCell ref="H22:H24"/>
    <mergeCell ref="I22:I24"/>
    <mergeCell ref="J22:J24"/>
    <mergeCell ref="J19:J21"/>
    <mergeCell ref="H25:H27"/>
    <mergeCell ref="I25:I27"/>
    <mergeCell ref="A23:F24"/>
    <mergeCell ref="Q22:Q24"/>
    <mergeCell ref="R22:R24"/>
    <mergeCell ref="S22:S24"/>
    <mergeCell ref="L22:L24"/>
    <mergeCell ref="M22:M24"/>
    <mergeCell ref="K22:K24"/>
    <mergeCell ref="P22:P24"/>
    <mergeCell ref="A26:F27"/>
    <mergeCell ref="A28:S28"/>
    <mergeCell ref="R25:R27"/>
    <mergeCell ref="S25:S27"/>
    <mergeCell ref="J25:J27"/>
    <mergeCell ref="K25:K27"/>
    <mergeCell ref="P25:P27"/>
    <mergeCell ref="Q25:Q27"/>
    <mergeCell ref="A25:F25"/>
    <mergeCell ref="G25:G27"/>
    <mergeCell ref="A29:C29"/>
    <mergeCell ref="D29:F29"/>
    <mergeCell ref="H29:I29"/>
    <mergeCell ref="J29:K29"/>
    <mergeCell ref="P29:Q29"/>
    <mergeCell ref="R29:S29"/>
    <mergeCell ref="L29:M29"/>
    <mergeCell ref="N29:O29"/>
    <mergeCell ref="A30:F30"/>
    <mergeCell ref="G30:G32"/>
    <mergeCell ref="H30:H32"/>
    <mergeCell ref="I30:I32"/>
    <mergeCell ref="R30:R32"/>
    <mergeCell ref="S30:S32"/>
    <mergeCell ref="J30:J32"/>
    <mergeCell ref="K30:K32"/>
    <mergeCell ref="P30:P32"/>
    <mergeCell ref="Q30:Q32"/>
    <mergeCell ref="L30:L32"/>
    <mergeCell ref="M30:M32"/>
    <mergeCell ref="N30:N32"/>
    <mergeCell ref="O30:O32"/>
    <mergeCell ref="S33:S35"/>
    <mergeCell ref="L33:L35"/>
    <mergeCell ref="M33:M35"/>
    <mergeCell ref="R33:R35"/>
    <mergeCell ref="A31:F32"/>
    <mergeCell ref="A33:F33"/>
    <mergeCell ref="G33:G35"/>
    <mergeCell ref="H33:H35"/>
    <mergeCell ref="I33:I35"/>
    <mergeCell ref="J33:J35"/>
    <mergeCell ref="K33:K35"/>
    <mergeCell ref="G36:G38"/>
    <mergeCell ref="H36:H38"/>
    <mergeCell ref="I36:I38"/>
    <mergeCell ref="A34:F35"/>
    <mergeCell ref="Q33:Q35"/>
    <mergeCell ref="P33:P35"/>
    <mergeCell ref="N33:N35"/>
    <mergeCell ref="O33:O35"/>
    <mergeCell ref="L36:L38"/>
    <mergeCell ref="A37:F38"/>
    <mergeCell ref="A39:S39"/>
    <mergeCell ref="R36:R38"/>
    <mergeCell ref="S36:S38"/>
    <mergeCell ref="J36:J38"/>
    <mergeCell ref="K36:K38"/>
    <mergeCell ref="P36:P38"/>
    <mergeCell ref="Q36:Q38"/>
    <mergeCell ref="A36:F36"/>
    <mergeCell ref="M36:M38"/>
    <mergeCell ref="I41:I43"/>
    <mergeCell ref="R41:R43"/>
    <mergeCell ref="S41:S43"/>
    <mergeCell ref="A40:C40"/>
    <mergeCell ref="D40:F40"/>
    <mergeCell ref="H40:I40"/>
    <mergeCell ref="J40:K40"/>
    <mergeCell ref="P40:Q40"/>
    <mergeCell ref="R40:S40"/>
    <mergeCell ref="L40:M40"/>
    <mergeCell ref="K41:K43"/>
    <mergeCell ref="P41:P43"/>
    <mergeCell ref="Q41:Q43"/>
    <mergeCell ref="L41:L43"/>
    <mergeCell ref="M41:M43"/>
    <mergeCell ref="N41:N43"/>
    <mergeCell ref="O41:O43"/>
    <mergeCell ref="A42:F43"/>
    <mergeCell ref="A44:F44"/>
    <mergeCell ref="G44:G46"/>
    <mergeCell ref="H44:H46"/>
    <mergeCell ref="I44:I46"/>
    <mergeCell ref="J44:J46"/>
    <mergeCell ref="J41:J43"/>
    <mergeCell ref="A41:F41"/>
    <mergeCell ref="G41:G43"/>
    <mergeCell ref="H41:H43"/>
    <mergeCell ref="H47:H49"/>
    <mergeCell ref="I47:I49"/>
    <mergeCell ref="A45:F46"/>
    <mergeCell ref="Q44:Q46"/>
    <mergeCell ref="R44:R46"/>
    <mergeCell ref="S44:S46"/>
    <mergeCell ref="L44:L46"/>
    <mergeCell ref="M44:M46"/>
    <mergeCell ref="K44:K46"/>
    <mergeCell ref="P44:P46"/>
    <mergeCell ref="A48:F49"/>
    <mergeCell ref="A50:S50"/>
    <mergeCell ref="R47:R49"/>
    <mergeCell ref="S47:S49"/>
    <mergeCell ref="J47:J49"/>
    <mergeCell ref="K47:K49"/>
    <mergeCell ref="P47:P49"/>
    <mergeCell ref="Q47:Q49"/>
    <mergeCell ref="A47:F47"/>
    <mergeCell ref="G47:G49"/>
    <mergeCell ref="A51:C51"/>
    <mergeCell ref="D51:F51"/>
    <mergeCell ref="H51:I51"/>
    <mergeCell ref="J51:K51"/>
    <mergeCell ref="P51:Q51"/>
    <mergeCell ref="R51:S51"/>
    <mergeCell ref="L51:M51"/>
    <mergeCell ref="N51:O51"/>
    <mergeCell ref="A52:F52"/>
    <mergeCell ref="G52:G54"/>
    <mergeCell ref="H52:H54"/>
    <mergeCell ref="I52:I54"/>
    <mergeCell ref="R52:R54"/>
    <mergeCell ref="S52:S54"/>
    <mergeCell ref="A53:F54"/>
    <mergeCell ref="K55:K57"/>
    <mergeCell ref="P55:P57"/>
    <mergeCell ref="J52:J54"/>
    <mergeCell ref="K52:K54"/>
    <mergeCell ref="P52:P54"/>
    <mergeCell ref="Q52:Q54"/>
    <mergeCell ref="L52:L54"/>
    <mergeCell ref="M52:M54"/>
    <mergeCell ref="N52:N54"/>
    <mergeCell ref="O52:O54"/>
    <mergeCell ref="A55:F55"/>
    <mergeCell ref="G55:G57"/>
    <mergeCell ref="H55:H57"/>
    <mergeCell ref="I55:I57"/>
    <mergeCell ref="J55:J57"/>
    <mergeCell ref="Q58:Q60"/>
    <mergeCell ref="L58:L60"/>
    <mergeCell ref="M58:M60"/>
    <mergeCell ref="N58:N60"/>
    <mergeCell ref="O58:O60"/>
    <mergeCell ref="S58:S60"/>
    <mergeCell ref="A56:F57"/>
    <mergeCell ref="Q55:Q57"/>
    <mergeCell ref="R55:R57"/>
    <mergeCell ref="S55:S57"/>
    <mergeCell ref="L55:L57"/>
    <mergeCell ref="M55:M57"/>
    <mergeCell ref="N55:N57"/>
    <mergeCell ref="O55:O57"/>
    <mergeCell ref="P58:P60"/>
    <mergeCell ref="A64:B64"/>
    <mergeCell ref="A59:F60"/>
    <mergeCell ref="A61:S61"/>
    <mergeCell ref="A58:F58"/>
    <mergeCell ref="R58:R60"/>
    <mergeCell ref="G58:G60"/>
    <mergeCell ref="H58:H60"/>
    <mergeCell ref="I58:I60"/>
    <mergeCell ref="J58:J60"/>
    <mergeCell ref="K58:K60"/>
    <mergeCell ref="R68:S68"/>
    <mergeCell ref="A65:S65"/>
    <mergeCell ref="A66:B66"/>
    <mergeCell ref="C66:Q66"/>
    <mergeCell ref="J68:K68"/>
    <mergeCell ref="P68:Q68"/>
    <mergeCell ref="N68:O68"/>
    <mergeCell ref="A63:S63"/>
    <mergeCell ref="A69:F69"/>
    <mergeCell ref="G69:G71"/>
    <mergeCell ref="H69:H71"/>
    <mergeCell ref="I69:I71"/>
    <mergeCell ref="A67:S67"/>
    <mergeCell ref="A68:C68"/>
    <mergeCell ref="D68:F68"/>
    <mergeCell ref="H68:I68"/>
    <mergeCell ref="L68:M68"/>
    <mergeCell ref="K72:K74"/>
    <mergeCell ref="P72:P74"/>
    <mergeCell ref="R69:R71"/>
    <mergeCell ref="S69:S71"/>
    <mergeCell ref="J69:J71"/>
    <mergeCell ref="K69:K71"/>
    <mergeCell ref="P69:P71"/>
    <mergeCell ref="Q69:Q71"/>
    <mergeCell ref="L69:L71"/>
    <mergeCell ref="M69:M71"/>
    <mergeCell ref="A73:F74"/>
    <mergeCell ref="Q72:Q74"/>
    <mergeCell ref="R72:R74"/>
    <mergeCell ref="S72:S74"/>
    <mergeCell ref="A70:F71"/>
    <mergeCell ref="A72:F72"/>
    <mergeCell ref="G72:G74"/>
    <mergeCell ref="H72:H74"/>
    <mergeCell ref="I72:I74"/>
    <mergeCell ref="J72:J74"/>
    <mergeCell ref="H75:H77"/>
    <mergeCell ref="I75:I77"/>
    <mergeCell ref="L75:L77"/>
    <mergeCell ref="M75:M77"/>
    <mergeCell ref="N75:N77"/>
    <mergeCell ref="O75:O77"/>
    <mergeCell ref="A76:F77"/>
    <mergeCell ref="A78:S78"/>
    <mergeCell ref="R75:R77"/>
    <mergeCell ref="S75:S77"/>
    <mergeCell ref="J75:J77"/>
    <mergeCell ref="K75:K77"/>
    <mergeCell ref="P75:P77"/>
    <mergeCell ref="Q75:Q77"/>
    <mergeCell ref="A75:F75"/>
    <mergeCell ref="G75:G77"/>
    <mergeCell ref="A79:C79"/>
    <mergeCell ref="D79:F79"/>
    <mergeCell ref="H79:I79"/>
    <mergeCell ref="J79:K79"/>
    <mergeCell ref="P79:Q79"/>
    <mergeCell ref="R79:S79"/>
    <mergeCell ref="L79:M79"/>
    <mergeCell ref="N79:O79"/>
    <mergeCell ref="A80:F80"/>
    <mergeCell ref="G80:G82"/>
    <mergeCell ref="H80:H82"/>
    <mergeCell ref="I80:I82"/>
    <mergeCell ref="R80:R82"/>
    <mergeCell ref="S80:S82"/>
    <mergeCell ref="J80:J82"/>
    <mergeCell ref="K80:K82"/>
    <mergeCell ref="P80:P82"/>
    <mergeCell ref="Q80:Q82"/>
    <mergeCell ref="L80:L82"/>
    <mergeCell ref="M80:M82"/>
    <mergeCell ref="N80:N82"/>
    <mergeCell ref="O80:O82"/>
    <mergeCell ref="S83:S85"/>
    <mergeCell ref="L83:L85"/>
    <mergeCell ref="M83:M85"/>
    <mergeCell ref="R83:R85"/>
    <mergeCell ref="A81:F82"/>
    <mergeCell ref="A83:F83"/>
    <mergeCell ref="G83:G85"/>
    <mergeCell ref="H83:H85"/>
    <mergeCell ref="I83:I85"/>
    <mergeCell ref="J83:J85"/>
    <mergeCell ref="K83:K85"/>
    <mergeCell ref="G86:G88"/>
    <mergeCell ref="H86:H88"/>
    <mergeCell ref="I86:I88"/>
    <mergeCell ref="A84:F85"/>
    <mergeCell ref="Q83:Q85"/>
    <mergeCell ref="P83:P85"/>
    <mergeCell ref="N83:N85"/>
    <mergeCell ref="O83:O85"/>
    <mergeCell ref="L86:L88"/>
    <mergeCell ref="A87:F88"/>
    <mergeCell ref="A89:S89"/>
    <mergeCell ref="R86:R88"/>
    <mergeCell ref="S86:S88"/>
    <mergeCell ref="J86:J88"/>
    <mergeCell ref="K86:K88"/>
    <mergeCell ref="P86:P88"/>
    <mergeCell ref="Q86:Q88"/>
    <mergeCell ref="A86:F86"/>
    <mergeCell ref="M86:M88"/>
    <mergeCell ref="I91:I93"/>
    <mergeCell ref="R91:R93"/>
    <mergeCell ref="S91:S93"/>
    <mergeCell ref="A90:C90"/>
    <mergeCell ref="D90:F90"/>
    <mergeCell ref="H90:I90"/>
    <mergeCell ref="J90:K90"/>
    <mergeCell ref="P90:Q90"/>
    <mergeCell ref="R90:S90"/>
    <mergeCell ref="L90:M90"/>
    <mergeCell ref="K91:K93"/>
    <mergeCell ref="P91:P93"/>
    <mergeCell ref="Q91:Q93"/>
    <mergeCell ref="L91:L93"/>
    <mergeCell ref="M91:M93"/>
    <mergeCell ref="N91:N93"/>
    <mergeCell ref="O91:O93"/>
    <mergeCell ref="A92:F93"/>
    <mergeCell ref="A94:F94"/>
    <mergeCell ref="G94:G96"/>
    <mergeCell ref="H94:H96"/>
    <mergeCell ref="I94:I96"/>
    <mergeCell ref="J94:J96"/>
    <mergeCell ref="J91:J93"/>
    <mergeCell ref="A91:F91"/>
    <mergeCell ref="G91:G93"/>
    <mergeCell ref="H91:H93"/>
    <mergeCell ref="H97:H99"/>
    <mergeCell ref="I97:I99"/>
    <mergeCell ref="A95:F96"/>
    <mergeCell ref="Q94:Q96"/>
    <mergeCell ref="R94:R96"/>
    <mergeCell ref="S94:S96"/>
    <mergeCell ref="L94:L96"/>
    <mergeCell ref="M94:M96"/>
    <mergeCell ref="K94:K96"/>
    <mergeCell ref="P94:P96"/>
    <mergeCell ref="A98:F99"/>
    <mergeCell ref="A100:S100"/>
    <mergeCell ref="R97:R99"/>
    <mergeCell ref="S97:S99"/>
    <mergeCell ref="J97:J99"/>
    <mergeCell ref="K97:K99"/>
    <mergeCell ref="P97:P99"/>
    <mergeCell ref="Q97:Q99"/>
    <mergeCell ref="A97:F97"/>
    <mergeCell ref="G97:G99"/>
    <mergeCell ref="A101:C101"/>
    <mergeCell ref="D101:F101"/>
    <mergeCell ref="H101:I101"/>
    <mergeCell ref="J101:K101"/>
    <mergeCell ref="P101:Q101"/>
    <mergeCell ref="R101:S101"/>
    <mergeCell ref="L101:M101"/>
    <mergeCell ref="N101:O101"/>
    <mergeCell ref="A102:F102"/>
    <mergeCell ref="G102:G104"/>
    <mergeCell ref="H102:H104"/>
    <mergeCell ref="I102:I104"/>
    <mergeCell ref="R102:R104"/>
    <mergeCell ref="S102:S104"/>
    <mergeCell ref="J102:J104"/>
    <mergeCell ref="K102:K104"/>
    <mergeCell ref="P102:P104"/>
    <mergeCell ref="Q102:Q104"/>
    <mergeCell ref="L102:L104"/>
    <mergeCell ref="M102:M104"/>
    <mergeCell ref="N102:N104"/>
    <mergeCell ref="O102:O104"/>
    <mergeCell ref="S105:S107"/>
    <mergeCell ref="L105:L107"/>
    <mergeCell ref="M105:M107"/>
    <mergeCell ref="R105:R107"/>
    <mergeCell ref="A103:F104"/>
    <mergeCell ref="A105:F105"/>
    <mergeCell ref="G105:G107"/>
    <mergeCell ref="H105:H107"/>
    <mergeCell ref="I105:I107"/>
    <mergeCell ref="J105:J107"/>
    <mergeCell ref="K105:K107"/>
    <mergeCell ref="G108:G110"/>
    <mergeCell ref="H108:H110"/>
    <mergeCell ref="I108:I110"/>
    <mergeCell ref="A106:F107"/>
    <mergeCell ref="Q105:Q107"/>
    <mergeCell ref="P105:P107"/>
    <mergeCell ref="N105:N107"/>
    <mergeCell ref="O105:O107"/>
    <mergeCell ref="L108:L110"/>
    <mergeCell ref="A109:F110"/>
    <mergeCell ref="A111:S111"/>
    <mergeCell ref="R108:R110"/>
    <mergeCell ref="S108:S110"/>
    <mergeCell ref="J108:J110"/>
    <mergeCell ref="K108:K110"/>
    <mergeCell ref="P108:P110"/>
    <mergeCell ref="Q108:Q110"/>
    <mergeCell ref="A108:F108"/>
    <mergeCell ref="M108:M110"/>
    <mergeCell ref="I113:I115"/>
    <mergeCell ref="R113:R115"/>
    <mergeCell ref="S113:S115"/>
    <mergeCell ref="A112:C112"/>
    <mergeCell ref="D112:F112"/>
    <mergeCell ref="H112:I112"/>
    <mergeCell ref="J112:K112"/>
    <mergeCell ref="P112:Q112"/>
    <mergeCell ref="R112:S112"/>
    <mergeCell ref="L112:M112"/>
    <mergeCell ref="K113:K115"/>
    <mergeCell ref="P113:P115"/>
    <mergeCell ref="Q113:Q115"/>
    <mergeCell ref="L113:L115"/>
    <mergeCell ref="M113:M115"/>
    <mergeCell ref="N113:N115"/>
    <mergeCell ref="O113:O115"/>
    <mergeCell ref="A114:F115"/>
    <mergeCell ref="A116:F116"/>
    <mergeCell ref="G116:G118"/>
    <mergeCell ref="H116:H118"/>
    <mergeCell ref="I116:I118"/>
    <mergeCell ref="J116:J118"/>
    <mergeCell ref="J113:J115"/>
    <mergeCell ref="A113:F113"/>
    <mergeCell ref="G113:G115"/>
    <mergeCell ref="H113:H115"/>
    <mergeCell ref="A117:F118"/>
    <mergeCell ref="Q116:Q118"/>
    <mergeCell ref="R116:R118"/>
    <mergeCell ref="S116:S118"/>
    <mergeCell ref="L116:L118"/>
    <mergeCell ref="M116:M118"/>
    <mergeCell ref="K116:K118"/>
    <mergeCell ref="P116:P118"/>
    <mergeCell ref="R119:R121"/>
    <mergeCell ref="K119:K121"/>
    <mergeCell ref="P119:P121"/>
    <mergeCell ref="Q119:Q121"/>
    <mergeCell ref="A119:F119"/>
    <mergeCell ref="G119:G121"/>
    <mergeCell ref="H119:H121"/>
    <mergeCell ref="I119:I121"/>
    <mergeCell ref="S119:S121"/>
    <mergeCell ref="J119:J121"/>
    <mergeCell ref="A126:S126"/>
    <mergeCell ref="A127:B127"/>
    <mergeCell ref="C127:Q127"/>
    <mergeCell ref="A124:S124"/>
    <mergeCell ref="A125:B125"/>
    <mergeCell ref="A120:F121"/>
    <mergeCell ref="A123:D123"/>
    <mergeCell ref="E123:S123"/>
    <mergeCell ref="A128:S128"/>
    <mergeCell ref="A129:C129"/>
    <mergeCell ref="D129:F129"/>
    <mergeCell ref="A130:F130"/>
    <mergeCell ref="G130:G132"/>
    <mergeCell ref="H130:H132"/>
    <mergeCell ref="I130:I132"/>
    <mergeCell ref="H129:I129"/>
    <mergeCell ref="J129:K129"/>
    <mergeCell ref="P129:Q129"/>
    <mergeCell ref="K133:K135"/>
    <mergeCell ref="P133:P135"/>
    <mergeCell ref="R130:R132"/>
    <mergeCell ref="R129:S129"/>
    <mergeCell ref="S130:S132"/>
    <mergeCell ref="J130:J132"/>
    <mergeCell ref="K130:K132"/>
    <mergeCell ref="P130:P132"/>
    <mergeCell ref="Q130:Q132"/>
    <mergeCell ref="L129:M129"/>
    <mergeCell ref="A134:F135"/>
    <mergeCell ref="Q133:Q135"/>
    <mergeCell ref="R133:R135"/>
    <mergeCell ref="S133:S135"/>
    <mergeCell ref="A131:F132"/>
    <mergeCell ref="A133:F133"/>
    <mergeCell ref="G133:G135"/>
    <mergeCell ref="H133:H135"/>
    <mergeCell ref="I133:I135"/>
    <mergeCell ref="J133:J135"/>
    <mergeCell ref="H136:H138"/>
    <mergeCell ref="I136:I138"/>
    <mergeCell ref="L136:L138"/>
    <mergeCell ref="M136:M138"/>
    <mergeCell ref="N136:N138"/>
    <mergeCell ref="O136:O138"/>
    <mergeCell ref="A137:F138"/>
    <mergeCell ref="A139:S139"/>
    <mergeCell ref="R136:R138"/>
    <mergeCell ref="S136:S138"/>
    <mergeCell ref="J136:J138"/>
    <mergeCell ref="K136:K138"/>
    <mergeCell ref="P136:P138"/>
    <mergeCell ref="Q136:Q138"/>
    <mergeCell ref="A136:F136"/>
    <mergeCell ref="G136:G138"/>
    <mergeCell ref="A140:C140"/>
    <mergeCell ref="D140:F140"/>
    <mergeCell ref="H140:I140"/>
    <mergeCell ref="J140:K140"/>
    <mergeCell ref="P140:Q140"/>
    <mergeCell ref="R140:S140"/>
    <mergeCell ref="L140:M140"/>
    <mergeCell ref="N140:O140"/>
    <mergeCell ref="A141:F141"/>
    <mergeCell ref="G141:G143"/>
    <mergeCell ref="H141:H143"/>
    <mergeCell ref="I141:I143"/>
    <mergeCell ref="R141:R143"/>
    <mergeCell ref="S141:S143"/>
    <mergeCell ref="J141:J143"/>
    <mergeCell ref="K141:K143"/>
    <mergeCell ref="P141:P143"/>
    <mergeCell ref="Q141:Q143"/>
    <mergeCell ref="L141:L143"/>
    <mergeCell ref="M141:M143"/>
    <mergeCell ref="N141:N143"/>
    <mergeCell ref="O141:O143"/>
    <mergeCell ref="S144:S146"/>
    <mergeCell ref="L144:L146"/>
    <mergeCell ref="M144:M146"/>
    <mergeCell ref="R144:R146"/>
    <mergeCell ref="A142:F143"/>
    <mergeCell ref="A144:F144"/>
    <mergeCell ref="G144:G146"/>
    <mergeCell ref="H144:H146"/>
    <mergeCell ref="I144:I146"/>
    <mergeCell ref="J144:J146"/>
    <mergeCell ref="K144:K146"/>
    <mergeCell ref="G147:G149"/>
    <mergeCell ref="H147:H149"/>
    <mergeCell ref="I147:I149"/>
    <mergeCell ref="A145:F146"/>
    <mergeCell ref="Q144:Q146"/>
    <mergeCell ref="P144:P146"/>
    <mergeCell ref="N144:N146"/>
    <mergeCell ref="O144:O146"/>
    <mergeCell ref="L147:L149"/>
    <mergeCell ref="A148:F149"/>
    <mergeCell ref="A150:S150"/>
    <mergeCell ref="R147:R149"/>
    <mergeCell ref="S147:S149"/>
    <mergeCell ref="J147:J149"/>
    <mergeCell ref="K147:K149"/>
    <mergeCell ref="P147:P149"/>
    <mergeCell ref="Q147:Q149"/>
    <mergeCell ref="A147:F147"/>
    <mergeCell ref="M147:M149"/>
    <mergeCell ref="I152:I154"/>
    <mergeCell ref="R152:R154"/>
    <mergeCell ref="S152:S154"/>
    <mergeCell ref="A151:C151"/>
    <mergeCell ref="D151:F151"/>
    <mergeCell ref="H151:I151"/>
    <mergeCell ref="J151:K151"/>
    <mergeCell ref="P151:Q151"/>
    <mergeCell ref="R151:S151"/>
    <mergeCell ref="L151:M151"/>
    <mergeCell ref="K152:K154"/>
    <mergeCell ref="P152:P154"/>
    <mergeCell ref="Q152:Q154"/>
    <mergeCell ref="L152:L154"/>
    <mergeCell ref="M152:M154"/>
    <mergeCell ref="N152:N154"/>
    <mergeCell ref="O152:O154"/>
    <mergeCell ref="A153:F154"/>
    <mergeCell ref="A155:F155"/>
    <mergeCell ref="G155:G157"/>
    <mergeCell ref="H155:H157"/>
    <mergeCell ref="I155:I157"/>
    <mergeCell ref="J155:J157"/>
    <mergeCell ref="J152:J154"/>
    <mergeCell ref="A152:F152"/>
    <mergeCell ref="G152:G154"/>
    <mergeCell ref="H152:H154"/>
    <mergeCell ref="H158:H160"/>
    <mergeCell ref="I158:I160"/>
    <mergeCell ref="A156:F157"/>
    <mergeCell ref="Q155:Q157"/>
    <mergeCell ref="R155:R157"/>
    <mergeCell ref="S155:S157"/>
    <mergeCell ref="L155:L157"/>
    <mergeCell ref="M155:M157"/>
    <mergeCell ref="K155:K157"/>
    <mergeCell ref="P155:P157"/>
    <mergeCell ref="A159:F160"/>
    <mergeCell ref="A161:S161"/>
    <mergeCell ref="R158:R160"/>
    <mergeCell ref="S158:S160"/>
    <mergeCell ref="J158:J160"/>
    <mergeCell ref="K158:K160"/>
    <mergeCell ref="P158:P160"/>
    <mergeCell ref="Q158:Q160"/>
    <mergeCell ref="A158:F158"/>
    <mergeCell ref="G158:G160"/>
    <mergeCell ref="A162:C162"/>
    <mergeCell ref="D162:F162"/>
    <mergeCell ref="H162:I162"/>
    <mergeCell ref="J162:K162"/>
    <mergeCell ref="P162:Q162"/>
    <mergeCell ref="R162:S162"/>
    <mergeCell ref="L162:M162"/>
    <mergeCell ref="N162:O162"/>
    <mergeCell ref="A163:F163"/>
    <mergeCell ref="G163:G165"/>
    <mergeCell ref="H163:H165"/>
    <mergeCell ref="I163:I165"/>
    <mergeCell ref="R163:R165"/>
    <mergeCell ref="S163:S165"/>
    <mergeCell ref="J163:J165"/>
    <mergeCell ref="K163:K165"/>
    <mergeCell ref="P163:P165"/>
    <mergeCell ref="Q163:Q165"/>
    <mergeCell ref="L163:L165"/>
    <mergeCell ref="M163:M165"/>
    <mergeCell ref="N163:N165"/>
    <mergeCell ref="O163:O165"/>
    <mergeCell ref="S166:S168"/>
    <mergeCell ref="L166:L168"/>
    <mergeCell ref="M166:M168"/>
    <mergeCell ref="R166:R168"/>
    <mergeCell ref="A164:F165"/>
    <mergeCell ref="A166:F166"/>
    <mergeCell ref="G166:G168"/>
    <mergeCell ref="H166:H168"/>
    <mergeCell ref="I166:I168"/>
    <mergeCell ref="J166:J168"/>
    <mergeCell ref="K166:K168"/>
    <mergeCell ref="G169:G171"/>
    <mergeCell ref="H169:H171"/>
    <mergeCell ref="I169:I171"/>
    <mergeCell ref="A167:F168"/>
    <mergeCell ref="Q166:Q168"/>
    <mergeCell ref="P166:P168"/>
    <mergeCell ref="N166:N168"/>
    <mergeCell ref="O166:O168"/>
    <mergeCell ref="L169:L171"/>
    <mergeCell ref="A170:F171"/>
    <mergeCell ref="A172:S172"/>
    <mergeCell ref="R169:R171"/>
    <mergeCell ref="S169:S171"/>
    <mergeCell ref="J169:J171"/>
    <mergeCell ref="K169:K171"/>
    <mergeCell ref="P169:P171"/>
    <mergeCell ref="Q169:Q171"/>
    <mergeCell ref="A169:F169"/>
    <mergeCell ref="M169:M171"/>
    <mergeCell ref="R174:R176"/>
    <mergeCell ref="S174:S176"/>
    <mergeCell ref="A173:C173"/>
    <mergeCell ref="D173:F173"/>
    <mergeCell ref="H173:I173"/>
    <mergeCell ref="J173:K173"/>
    <mergeCell ref="P173:Q173"/>
    <mergeCell ref="R173:S173"/>
    <mergeCell ref="L173:M173"/>
    <mergeCell ref="N173:O173"/>
    <mergeCell ref="H174:H176"/>
    <mergeCell ref="K174:K176"/>
    <mergeCell ref="P174:P176"/>
    <mergeCell ref="Q174:Q176"/>
    <mergeCell ref="L174:L176"/>
    <mergeCell ref="M174:M176"/>
    <mergeCell ref="N174:N176"/>
    <mergeCell ref="O174:O176"/>
    <mergeCell ref="I174:I176"/>
    <mergeCell ref="S180:S182"/>
    <mergeCell ref="A175:F176"/>
    <mergeCell ref="A177:F177"/>
    <mergeCell ref="G177:G179"/>
    <mergeCell ref="H177:H179"/>
    <mergeCell ref="I177:I179"/>
    <mergeCell ref="J177:J179"/>
    <mergeCell ref="J174:J176"/>
    <mergeCell ref="A174:F174"/>
    <mergeCell ref="G174:G176"/>
    <mergeCell ref="A178:F179"/>
    <mergeCell ref="Q177:Q179"/>
    <mergeCell ref="R177:R179"/>
    <mergeCell ref="S177:S179"/>
    <mergeCell ref="L177:L179"/>
    <mergeCell ref="M177:M179"/>
    <mergeCell ref="K177:K179"/>
    <mergeCell ref="P177:P179"/>
    <mergeCell ref="J180:J182"/>
    <mergeCell ref="A181:F182"/>
    <mergeCell ref="R180:R182"/>
    <mergeCell ref="K180:K182"/>
    <mergeCell ref="P180:P182"/>
    <mergeCell ref="Q180:Q182"/>
    <mergeCell ref="A180:F180"/>
    <mergeCell ref="G180:G182"/>
    <mergeCell ref="H180:H182"/>
    <mergeCell ref="I180:I182"/>
    <mergeCell ref="M11:M13"/>
    <mergeCell ref="N11:N13"/>
    <mergeCell ref="O11:O13"/>
    <mergeCell ref="L14:L16"/>
    <mergeCell ref="M14:M16"/>
    <mergeCell ref="N14:N16"/>
    <mergeCell ref="O14:O16"/>
    <mergeCell ref="L11:L13"/>
    <mergeCell ref="L18:M18"/>
    <mergeCell ref="N18:O18"/>
    <mergeCell ref="L19:L21"/>
    <mergeCell ref="M19:M21"/>
    <mergeCell ref="N19:N21"/>
    <mergeCell ref="O19:O21"/>
    <mergeCell ref="N22:N24"/>
    <mergeCell ref="O22:O24"/>
    <mergeCell ref="L25:L27"/>
    <mergeCell ref="M25:M27"/>
    <mergeCell ref="N25:N27"/>
    <mergeCell ref="O25:O27"/>
    <mergeCell ref="N36:N38"/>
    <mergeCell ref="O36:O38"/>
    <mergeCell ref="N44:N46"/>
    <mergeCell ref="O44:O46"/>
    <mergeCell ref="L47:L49"/>
    <mergeCell ref="M47:M49"/>
    <mergeCell ref="N47:N49"/>
    <mergeCell ref="O47:O49"/>
    <mergeCell ref="N40:O40"/>
    <mergeCell ref="N69:N71"/>
    <mergeCell ref="O69:O71"/>
    <mergeCell ref="L72:L74"/>
    <mergeCell ref="M72:M74"/>
    <mergeCell ref="N72:N74"/>
    <mergeCell ref="O72:O74"/>
    <mergeCell ref="N86:N88"/>
    <mergeCell ref="O86:O88"/>
    <mergeCell ref="N94:N96"/>
    <mergeCell ref="O94:O96"/>
    <mergeCell ref="L97:L99"/>
    <mergeCell ref="M97:M99"/>
    <mergeCell ref="N97:N99"/>
    <mergeCell ref="O97:O99"/>
    <mergeCell ref="N90:O90"/>
    <mergeCell ref="N108:N110"/>
    <mergeCell ref="O108:O110"/>
    <mergeCell ref="N116:N118"/>
    <mergeCell ref="O116:O118"/>
    <mergeCell ref="L119:L121"/>
    <mergeCell ref="M119:M121"/>
    <mergeCell ref="N119:N121"/>
    <mergeCell ref="O119:O121"/>
    <mergeCell ref="N112:O112"/>
    <mergeCell ref="N129:O129"/>
    <mergeCell ref="L130:L132"/>
    <mergeCell ref="M130:M132"/>
    <mergeCell ref="N130:N132"/>
    <mergeCell ref="O130:O132"/>
    <mergeCell ref="L133:L135"/>
    <mergeCell ref="M133:M135"/>
    <mergeCell ref="N133:N135"/>
    <mergeCell ref="O133:O135"/>
    <mergeCell ref="N147:N149"/>
    <mergeCell ref="O147:O149"/>
    <mergeCell ref="N155:N157"/>
    <mergeCell ref="O155:O157"/>
    <mergeCell ref="L158:L160"/>
    <mergeCell ref="M158:M160"/>
    <mergeCell ref="N158:N160"/>
    <mergeCell ref="O158:O160"/>
    <mergeCell ref="N151:O151"/>
    <mergeCell ref="N169:N171"/>
    <mergeCell ref="O169:O171"/>
    <mergeCell ref="N177:N179"/>
    <mergeCell ref="O177:O179"/>
    <mergeCell ref="L180:L182"/>
    <mergeCell ref="M180:M182"/>
    <mergeCell ref="N180:N182"/>
    <mergeCell ref="O180:O182"/>
    <mergeCell ref="L191:L193"/>
    <mergeCell ref="M191:M193"/>
    <mergeCell ref="N191:N193"/>
    <mergeCell ref="O191:O193"/>
    <mergeCell ref="L194:L196"/>
    <mergeCell ref="M194:M196"/>
    <mergeCell ref="N194:N196"/>
    <mergeCell ref="O194:O196"/>
    <mergeCell ref="N202:N204"/>
    <mergeCell ref="O202:O204"/>
    <mergeCell ref="L205:L207"/>
    <mergeCell ref="M205:M207"/>
    <mergeCell ref="N205:N207"/>
    <mergeCell ref="O205:O207"/>
    <mergeCell ref="N213:N215"/>
    <mergeCell ref="O213:O215"/>
    <mergeCell ref="L216:L218"/>
    <mergeCell ref="M216:M218"/>
    <mergeCell ref="N216:N218"/>
    <mergeCell ref="O216:O218"/>
    <mergeCell ref="N224:N226"/>
    <mergeCell ref="O224:O226"/>
    <mergeCell ref="L227:L229"/>
    <mergeCell ref="M227:M229"/>
    <mergeCell ref="N227:N229"/>
    <mergeCell ref="O227:O229"/>
    <mergeCell ref="N234:O234"/>
    <mergeCell ref="L235:L237"/>
    <mergeCell ref="M235:M237"/>
    <mergeCell ref="N235:N237"/>
    <mergeCell ref="O235:O237"/>
    <mergeCell ref="O238:O240"/>
    <mergeCell ref="L251:M251"/>
    <mergeCell ref="N251:O251"/>
    <mergeCell ref="C247:N247"/>
    <mergeCell ref="L238:L240"/>
    <mergeCell ref="M238:M240"/>
    <mergeCell ref="A239:F240"/>
    <mergeCell ref="A241:F241"/>
    <mergeCell ref="G241:G243"/>
    <mergeCell ref="H241:H243"/>
    <mergeCell ref="A245:D245"/>
    <mergeCell ref="N252:N254"/>
    <mergeCell ref="O252:O254"/>
    <mergeCell ref="L255:L257"/>
    <mergeCell ref="M255:M257"/>
    <mergeCell ref="N255:N257"/>
    <mergeCell ref="O255:O257"/>
    <mergeCell ref="L252:L254"/>
    <mergeCell ref="M252:M254"/>
    <mergeCell ref="N263:N265"/>
    <mergeCell ref="O263:O265"/>
    <mergeCell ref="L266:L268"/>
    <mergeCell ref="M266:M268"/>
    <mergeCell ref="N266:N268"/>
    <mergeCell ref="O266:O268"/>
    <mergeCell ref="N274:N276"/>
    <mergeCell ref="O274:O276"/>
    <mergeCell ref="L277:L279"/>
    <mergeCell ref="M277:M279"/>
    <mergeCell ref="N277:N279"/>
    <mergeCell ref="O277:O279"/>
    <mergeCell ref="N285:N287"/>
    <mergeCell ref="O285:O287"/>
    <mergeCell ref="L288:L290"/>
    <mergeCell ref="M288:M290"/>
    <mergeCell ref="N288:N290"/>
    <mergeCell ref="O288:O290"/>
    <mergeCell ref="M302:M304"/>
    <mergeCell ref="N302:N304"/>
    <mergeCell ref="O302:O304"/>
    <mergeCell ref="L312:M312"/>
    <mergeCell ref="N312:O312"/>
    <mergeCell ref="L313:L315"/>
    <mergeCell ref="M313:M315"/>
    <mergeCell ref="N313:N315"/>
    <mergeCell ref="O313:O315"/>
    <mergeCell ref="C308:N308"/>
    <mergeCell ref="L319:L321"/>
    <mergeCell ref="M319:M321"/>
    <mergeCell ref="N319:N321"/>
    <mergeCell ref="O319:O321"/>
    <mergeCell ref="L323:M323"/>
    <mergeCell ref="N323:O323"/>
    <mergeCell ref="L330:L332"/>
    <mergeCell ref="M330:M332"/>
    <mergeCell ref="N330:N332"/>
    <mergeCell ref="O330:O332"/>
    <mergeCell ref="L334:M334"/>
    <mergeCell ref="N334:O334"/>
    <mergeCell ref="L341:L343"/>
    <mergeCell ref="M341:M343"/>
    <mergeCell ref="N341:N343"/>
    <mergeCell ref="O341:O343"/>
    <mergeCell ref="L345:M345"/>
    <mergeCell ref="N345:O345"/>
    <mergeCell ref="L352:L354"/>
    <mergeCell ref="M352:M354"/>
    <mergeCell ref="N352:N354"/>
    <mergeCell ref="O352:O354"/>
    <mergeCell ref="L356:M356"/>
    <mergeCell ref="N356:O356"/>
    <mergeCell ref="L357:L359"/>
    <mergeCell ref="M357:M359"/>
    <mergeCell ref="N357:N359"/>
    <mergeCell ref="O357:O359"/>
    <mergeCell ref="L360:L362"/>
    <mergeCell ref="M360:M362"/>
    <mergeCell ref="N360:N362"/>
    <mergeCell ref="O360:O362"/>
    <mergeCell ref="M363:M365"/>
    <mergeCell ref="N363:N365"/>
    <mergeCell ref="O363:O365"/>
    <mergeCell ref="L373:M373"/>
    <mergeCell ref="N373:O373"/>
    <mergeCell ref="L374:L376"/>
    <mergeCell ref="M374:M376"/>
    <mergeCell ref="N374:N376"/>
    <mergeCell ref="O374:O376"/>
    <mergeCell ref="L380:L382"/>
    <mergeCell ref="M380:M382"/>
    <mergeCell ref="N380:N382"/>
    <mergeCell ref="O380:O382"/>
    <mergeCell ref="L384:M384"/>
    <mergeCell ref="N384:O384"/>
    <mergeCell ref="L391:L393"/>
    <mergeCell ref="M391:M393"/>
    <mergeCell ref="N391:N393"/>
    <mergeCell ref="O391:O393"/>
    <mergeCell ref="L395:M395"/>
    <mergeCell ref="N395:O395"/>
    <mergeCell ref="L402:L404"/>
    <mergeCell ref="M402:M404"/>
    <mergeCell ref="N402:N404"/>
    <mergeCell ref="O402:O404"/>
    <mergeCell ref="L406:M406"/>
    <mergeCell ref="N406:O406"/>
    <mergeCell ref="L413:L415"/>
    <mergeCell ref="M413:M415"/>
    <mergeCell ref="N413:N415"/>
    <mergeCell ref="O413:O415"/>
    <mergeCell ref="L417:M417"/>
    <mergeCell ref="N417:O417"/>
    <mergeCell ref="L418:L420"/>
    <mergeCell ref="M418:M420"/>
    <mergeCell ref="N418:N420"/>
    <mergeCell ref="O418:O420"/>
    <mergeCell ref="O421:O423"/>
    <mergeCell ref="L424:L426"/>
    <mergeCell ref="M424:M426"/>
    <mergeCell ref="N424:N426"/>
    <mergeCell ref="O424:O426"/>
    <mergeCell ref="L421:L423"/>
    <mergeCell ref="L435:L437"/>
    <mergeCell ref="M435:M437"/>
    <mergeCell ref="N435:N437"/>
    <mergeCell ref="O435:O437"/>
    <mergeCell ref="L438:L440"/>
    <mergeCell ref="M438:M440"/>
    <mergeCell ref="N438:N440"/>
    <mergeCell ref="O438:O440"/>
    <mergeCell ref="N446:N448"/>
    <mergeCell ref="O446:O448"/>
    <mergeCell ref="L449:L451"/>
    <mergeCell ref="M449:M451"/>
    <mergeCell ref="N449:N451"/>
    <mergeCell ref="O449:O451"/>
    <mergeCell ref="N457:N459"/>
    <mergeCell ref="O457:O459"/>
    <mergeCell ref="L460:L462"/>
    <mergeCell ref="M460:M462"/>
    <mergeCell ref="N460:N462"/>
    <mergeCell ref="O460:O462"/>
    <mergeCell ref="N468:N470"/>
    <mergeCell ref="O468:O470"/>
    <mergeCell ref="L471:L473"/>
    <mergeCell ref="M471:M473"/>
    <mergeCell ref="N471:N473"/>
    <mergeCell ref="O471:O473"/>
    <mergeCell ref="L496:L498"/>
    <mergeCell ref="M496:M498"/>
    <mergeCell ref="N496:N498"/>
    <mergeCell ref="O496:O498"/>
    <mergeCell ref="A490:S490"/>
    <mergeCell ref="L499:L501"/>
    <mergeCell ref="M499:M501"/>
    <mergeCell ref="N499:N501"/>
    <mergeCell ref="O499:O501"/>
    <mergeCell ref="A492:S492"/>
    <mergeCell ref="N507:N509"/>
    <mergeCell ref="O507:O509"/>
    <mergeCell ref="L510:L512"/>
    <mergeCell ref="M510:M512"/>
    <mergeCell ref="N510:N512"/>
    <mergeCell ref="O510:O512"/>
    <mergeCell ref="N518:N520"/>
    <mergeCell ref="O518:O520"/>
    <mergeCell ref="L521:L523"/>
    <mergeCell ref="M521:M523"/>
    <mergeCell ref="N521:N523"/>
    <mergeCell ref="O521:O523"/>
    <mergeCell ref="N529:N531"/>
    <mergeCell ref="O529:O531"/>
    <mergeCell ref="L532:L534"/>
    <mergeCell ref="M532:M534"/>
    <mergeCell ref="N532:N534"/>
    <mergeCell ref="O532:O534"/>
    <mergeCell ref="N539:O539"/>
    <mergeCell ref="L540:L542"/>
    <mergeCell ref="M540:M542"/>
    <mergeCell ref="N540:N542"/>
    <mergeCell ref="O540:O542"/>
    <mergeCell ref="O543:O545"/>
    <mergeCell ref="L556:M556"/>
    <mergeCell ref="N556:O556"/>
    <mergeCell ref="C552:N552"/>
    <mergeCell ref="L543:L545"/>
    <mergeCell ref="M543:M545"/>
    <mergeCell ref="A544:F545"/>
    <mergeCell ref="A546:F546"/>
    <mergeCell ref="G546:G548"/>
    <mergeCell ref="H546:H548"/>
    <mergeCell ref="A550:D550"/>
    <mergeCell ref="N557:N559"/>
    <mergeCell ref="O557:O559"/>
    <mergeCell ref="L560:L562"/>
    <mergeCell ref="M560:M562"/>
    <mergeCell ref="N560:N562"/>
    <mergeCell ref="O560:O562"/>
    <mergeCell ref="L557:L559"/>
    <mergeCell ref="M557:M559"/>
    <mergeCell ref="N568:N570"/>
    <mergeCell ref="O568:O570"/>
    <mergeCell ref="L571:L573"/>
    <mergeCell ref="M571:M573"/>
    <mergeCell ref="N571:N573"/>
    <mergeCell ref="O571:O573"/>
    <mergeCell ref="N579:N581"/>
    <mergeCell ref="O579:O581"/>
    <mergeCell ref="L582:L584"/>
    <mergeCell ref="M582:M584"/>
    <mergeCell ref="N582:N584"/>
    <mergeCell ref="O582:O584"/>
    <mergeCell ref="N590:N592"/>
    <mergeCell ref="O590:O592"/>
    <mergeCell ref="L593:L595"/>
    <mergeCell ref="M593:M595"/>
    <mergeCell ref="N593:N595"/>
    <mergeCell ref="O593:O595"/>
    <mergeCell ref="M607:M609"/>
    <mergeCell ref="N607:N609"/>
    <mergeCell ref="O607:O609"/>
    <mergeCell ref="L617:M617"/>
    <mergeCell ref="N617:O617"/>
    <mergeCell ref="L618:L620"/>
    <mergeCell ref="M618:M620"/>
    <mergeCell ref="N618:N620"/>
    <mergeCell ref="O618:O620"/>
    <mergeCell ref="C613:N613"/>
    <mergeCell ref="L624:L626"/>
    <mergeCell ref="M624:M626"/>
    <mergeCell ref="N624:N626"/>
    <mergeCell ref="O624:O626"/>
    <mergeCell ref="L628:M628"/>
    <mergeCell ref="N628:O628"/>
    <mergeCell ref="L635:L637"/>
    <mergeCell ref="M635:M637"/>
    <mergeCell ref="N635:N637"/>
    <mergeCell ref="O635:O637"/>
    <mergeCell ref="L639:M639"/>
    <mergeCell ref="N639:O639"/>
    <mergeCell ref="L646:L648"/>
    <mergeCell ref="M646:M648"/>
    <mergeCell ref="N646:N648"/>
    <mergeCell ref="O646:O648"/>
    <mergeCell ref="L650:M650"/>
    <mergeCell ref="N650:O650"/>
    <mergeCell ref="L657:L659"/>
    <mergeCell ref="M657:M659"/>
    <mergeCell ref="N657:N659"/>
    <mergeCell ref="O657:O659"/>
    <mergeCell ref="L661:M661"/>
    <mergeCell ref="N661:O661"/>
    <mergeCell ref="L662:L664"/>
    <mergeCell ref="M662:M664"/>
    <mergeCell ref="N662:N664"/>
    <mergeCell ref="O662:O664"/>
    <mergeCell ref="O665:O667"/>
    <mergeCell ref="L668:L670"/>
    <mergeCell ref="M668:M670"/>
    <mergeCell ref="N668:N670"/>
    <mergeCell ref="O668:O670"/>
    <mergeCell ref="L665:L667"/>
    <mergeCell ref="L679:L681"/>
    <mergeCell ref="M679:M681"/>
    <mergeCell ref="N679:N681"/>
    <mergeCell ref="O679:O681"/>
    <mergeCell ref="L682:L684"/>
    <mergeCell ref="M682:M684"/>
    <mergeCell ref="N682:N684"/>
    <mergeCell ref="O682:O684"/>
    <mergeCell ref="N690:N692"/>
    <mergeCell ref="O690:O692"/>
    <mergeCell ref="L693:L695"/>
    <mergeCell ref="M693:M695"/>
    <mergeCell ref="N693:N695"/>
    <mergeCell ref="O693:O695"/>
    <mergeCell ref="N701:N703"/>
    <mergeCell ref="O701:O703"/>
    <mergeCell ref="L704:L706"/>
    <mergeCell ref="M704:M706"/>
    <mergeCell ref="N704:N706"/>
    <mergeCell ref="O704:O706"/>
    <mergeCell ref="N712:N714"/>
    <mergeCell ref="O712:O714"/>
    <mergeCell ref="L715:L717"/>
    <mergeCell ref="M715:M717"/>
    <mergeCell ref="N715:N717"/>
    <mergeCell ref="O715:O717"/>
    <mergeCell ref="O729:O731"/>
    <mergeCell ref="C3:N3"/>
    <mergeCell ref="E1:S1"/>
    <mergeCell ref="C64:N64"/>
    <mergeCell ref="P3:S3"/>
    <mergeCell ref="P64:S64"/>
    <mergeCell ref="C125:N125"/>
    <mergeCell ref="P125:S125"/>
    <mergeCell ref="L723:L725"/>
    <mergeCell ref="M723:M725"/>
    <mergeCell ref="P613:S613"/>
    <mergeCell ref="C674:N674"/>
    <mergeCell ref="P674:S674"/>
    <mergeCell ref="P308:S308"/>
    <mergeCell ref="C369:N369"/>
    <mergeCell ref="P369:S369"/>
    <mergeCell ref="C430:N430"/>
    <mergeCell ref="P430:S430"/>
    <mergeCell ref="C491:N491"/>
    <mergeCell ref="P491:S491"/>
  </mergeCells>
  <printOptions horizontalCentered="1"/>
  <pageMargins left="0.7874015748031497" right="0.3937007874015748" top="1.3385826771653544" bottom="0.3937007874015748" header="0.1968503937007874" footer="0.31496062992125984"/>
  <pageSetup horizontalDpi="600" verticalDpi="600" orientation="portrait" paperSize="9" r:id="rId3"/>
  <headerFooter>
    <oddHeader>&amp;C&amp;G</oddHeader>
    <oddFooter>&amp;LIl Segretario ..........................&amp;R&amp;"Times New Roman,Normale"
Il Presidente.......................................</oddFooter>
  </headerFooter>
  <legacyDrawing r:id="rId1"/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Foglio5">
    <tabColor indexed="47"/>
  </sheetPr>
  <dimension ref="A1:EH86"/>
  <sheetViews>
    <sheetView zoomScalePageLayoutView="0" workbookViewId="0" topLeftCell="A1">
      <selection activeCell="AJ4" sqref="AJ4:AK9"/>
    </sheetView>
  </sheetViews>
  <sheetFormatPr defaultColWidth="9.140625" defaultRowHeight="21.75" customHeight="1"/>
  <cols>
    <col min="1" max="1" width="7.00390625" style="1" customWidth="1"/>
    <col min="2" max="2" width="6.421875" style="1" bestFit="1" customWidth="1"/>
    <col min="3" max="3" width="26.140625" style="1" customWidth="1"/>
    <col min="4" max="4" width="23.8515625" style="1" bestFit="1" customWidth="1"/>
    <col min="5" max="6" width="5.57421875" style="1" customWidth="1"/>
    <col min="7" max="7" width="5.57421875" style="1" hidden="1" customWidth="1"/>
    <col min="8" max="10" width="5.57421875" style="1" customWidth="1"/>
    <col min="11" max="11" width="0.42578125" style="1" hidden="1" customWidth="1"/>
    <col min="12" max="16" width="5.57421875" style="1" hidden="1" customWidth="1"/>
    <col min="17" max="17" width="5.7109375" style="1" hidden="1" customWidth="1"/>
    <col min="18" max="19" width="5.7109375" style="1" customWidth="1"/>
    <col min="20" max="20" width="5.57421875" style="1" customWidth="1"/>
    <col min="21" max="21" width="5.7109375" style="1" hidden="1" customWidth="1"/>
    <col min="22" max="23" width="5.7109375" style="1" customWidth="1"/>
    <col min="24" max="24" width="5.57421875" style="1" customWidth="1"/>
    <col min="25" max="26" width="5.7109375" style="1" hidden="1" customWidth="1"/>
    <col min="27" max="29" width="5.7109375" style="7" hidden="1" customWidth="1"/>
    <col min="30" max="31" width="5.7109375" style="6" hidden="1" customWidth="1"/>
    <col min="32" max="33" width="5.7109375" style="7" customWidth="1"/>
    <col min="34" max="34" width="5.7109375" style="6" customWidth="1"/>
    <col min="35" max="35" width="5.7109375" style="7" hidden="1" customWidth="1"/>
    <col min="36" max="37" width="5.7109375" style="6" customWidth="1"/>
    <col min="38" max="38" width="5.57421875" style="6" customWidth="1"/>
    <col min="39" max="39" width="5.7109375" style="6" hidden="1" customWidth="1"/>
    <col min="40" max="40" width="5.7109375" style="7" hidden="1" customWidth="1"/>
    <col min="41" max="45" width="5.7109375" style="1" hidden="1" customWidth="1"/>
    <col min="46" max="46" width="5.57421875" style="1" customWidth="1"/>
    <col min="47" max="49" width="5.7109375" style="1" hidden="1" customWidth="1"/>
    <col min="50" max="50" width="7.421875" style="1" customWidth="1"/>
    <col min="51" max="51" width="7.57421875" style="1" hidden="1" customWidth="1"/>
    <col min="52" max="52" width="0.13671875" style="7" customWidth="1"/>
    <col min="53" max="53" width="8.7109375" style="1" customWidth="1"/>
    <col min="54" max="54" width="8.7109375" style="7" customWidth="1"/>
    <col min="55" max="55" width="7.140625" style="1" customWidth="1"/>
    <col min="56" max="56" width="8.57421875" style="1" customWidth="1"/>
    <col min="57" max="57" width="5.7109375" style="1" hidden="1" customWidth="1"/>
    <col min="58" max="58" width="7.28125" style="1" customWidth="1"/>
    <col min="59" max="59" width="5.421875" style="1" bestFit="1" customWidth="1"/>
    <col min="60" max="60" width="5.28125" style="1" bestFit="1" customWidth="1"/>
    <col min="61" max="71" width="4.140625" style="1" customWidth="1"/>
    <col min="72" max="138" width="3.8515625" style="1" customWidth="1"/>
    <col min="139" max="16384" width="9.140625" style="1" customWidth="1"/>
  </cols>
  <sheetData>
    <row r="1" spans="1:58" s="2" customFormat="1" ht="24" customHeight="1" thickBot="1" thickTop="1">
      <c r="A1" s="126">
        <f>Schede!C5</f>
        <v>0</v>
      </c>
      <c r="B1" s="127"/>
      <c r="C1" s="128"/>
      <c r="D1" s="66">
        <f>Schede!P3</f>
        <v>42893</v>
      </c>
      <c r="E1" s="141" t="str">
        <f>Schede!E1</f>
        <v>CAMPIONATO ITALIANO FISR 2017</v>
      </c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  <c r="V1" s="127"/>
      <c r="W1" s="127"/>
      <c r="X1" s="127"/>
      <c r="Y1" s="127"/>
      <c r="Z1" s="127"/>
      <c r="AA1" s="127"/>
      <c r="AB1" s="127"/>
      <c r="AC1" s="127"/>
      <c r="AD1" s="127"/>
      <c r="AE1" s="127"/>
      <c r="AF1" s="127"/>
      <c r="AG1" s="127"/>
      <c r="AH1" s="127"/>
      <c r="AI1" s="127"/>
      <c r="AJ1" s="127"/>
      <c r="AK1" s="127"/>
      <c r="AL1" s="127"/>
      <c r="AM1" s="127"/>
      <c r="AN1" s="127"/>
      <c r="AO1" s="127"/>
      <c r="AP1" s="127"/>
      <c r="AQ1" s="127"/>
      <c r="AR1" s="127"/>
      <c r="AS1" s="127"/>
      <c r="AT1" s="127"/>
      <c r="AU1" s="127"/>
      <c r="AV1" s="127"/>
      <c r="AW1" s="127"/>
      <c r="AX1" s="127"/>
      <c r="AY1" s="127"/>
      <c r="AZ1" s="127"/>
      <c r="BA1" s="127"/>
      <c r="BB1" s="127"/>
      <c r="BC1" s="127"/>
      <c r="BD1" s="127"/>
      <c r="BE1" s="127"/>
      <c r="BF1" s="142"/>
    </row>
    <row r="2" spans="1:138" ht="21.75" customHeight="1">
      <c r="A2" s="161" t="s">
        <v>11</v>
      </c>
      <c r="B2" s="159" t="s">
        <v>17</v>
      </c>
      <c r="C2" s="153" t="s">
        <v>0</v>
      </c>
      <c r="D2" s="153" t="s">
        <v>1</v>
      </c>
      <c r="E2" s="143" t="s">
        <v>7</v>
      </c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5"/>
      <c r="S2" s="143" t="s">
        <v>8</v>
      </c>
      <c r="T2" s="144"/>
      <c r="U2" s="144"/>
      <c r="V2" s="144"/>
      <c r="W2" s="144"/>
      <c r="X2" s="144"/>
      <c r="Y2" s="144"/>
      <c r="Z2" s="144"/>
      <c r="AA2" s="144"/>
      <c r="AB2" s="144"/>
      <c r="AC2" s="144"/>
      <c r="AD2" s="144"/>
      <c r="AE2" s="144"/>
      <c r="AF2" s="145"/>
      <c r="AG2" s="143" t="s">
        <v>9</v>
      </c>
      <c r="AH2" s="144"/>
      <c r="AI2" s="144"/>
      <c r="AJ2" s="144"/>
      <c r="AK2" s="144"/>
      <c r="AL2" s="144"/>
      <c r="AM2" s="144"/>
      <c r="AN2" s="144"/>
      <c r="AO2" s="144"/>
      <c r="AP2" s="144"/>
      <c r="AQ2" s="144"/>
      <c r="AR2" s="144"/>
      <c r="AS2" s="144"/>
      <c r="AT2" s="145"/>
      <c r="AU2" s="137" t="s">
        <v>5</v>
      </c>
      <c r="AV2" s="150"/>
      <c r="AW2" s="150"/>
      <c r="AX2" s="150"/>
      <c r="AY2" s="129"/>
      <c r="AZ2" s="129"/>
      <c r="BA2" s="129" t="s">
        <v>16</v>
      </c>
      <c r="BB2" s="148" t="s">
        <v>13</v>
      </c>
      <c r="BC2" s="148" t="s">
        <v>14</v>
      </c>
      <c r="BD2" s="148" t="s">
        <v>15</v>
      </c>
      <c r="BE2" s="137" t="s">
        <v>11</v>
      </c>
      <c r="BF2" s="138"/>
      <c r="BG2" s="25">
        <v>69</v>
      </c>
      <c r="BH2" s="25">
        <v>70</v>
      </c>
      <c r="BI2" s="25">
        <v>71</v>
      </c>
      <c r="BJ2" s="25">
        <v>72</v>
      </c>
      <c r="BK2" s="25">
        <v>73</v>
      </c>
      <c r="BL2" s="25">
        <v>74</v>
      </c>
      <c r="BM2" s="25">
        <v>75</v>
      </c>
      <c r="BN2" s="25">
        <v>76</v>
      </c>
      <c r="BO2" s="25">
        <v>77</v>
      </c>
      <c r="BP2" s="25">
        <v>78</v>
      </c>
      <c r="BQ2" s="25">
        <v>79</v>
      </c>
      <c r="BR2" s="25">
        <v>80</v>
      </c>
      <c r="BS2" s="25">
        <v>81</v>
      </c>
      <c r="BT2" s="25">
        <v>82</v>
      </c>
      <c r="BU2" s="25">
        <v>83</v>
      </c>
      <c r="BV2" s="25">
        <v>84</v>
      </c>
      <c r="BW2" s="25">
        <v>85</v>
      </c>
      <c r="BX2" s="25">
        <v>86</v>
      </c>
      <c r="BY2" s="25">
        <v>87</v>
      </c>
      <c r="BZ2" s="25">
        <v>88</v>
      </c>
      <c r="CA2" s="25">
        <v>89</v>
      </c>
      <c r="CB2" s="25">
        <v>90</v>
      </c>
      <c r="CC2" s="25">
        <v>91</v>
      </c>
      <c r="CD2" s="25">
        <v>92</v>
      </c>
      <c r="CE2" s="25">
        <v>93</v>
      </c>
      <c r="CF2" s="25">
        <v>94</v>
      </c>
      <c r="CG2" s="25">
        <v>95</v>
      </c>
      <c r="CH2" s="25">
        <v>96</v>
      </c>
      <c r="CI2" s="25">
        <v>97</v>
      </c>
      <c r="CJ2" s="25">
        <v>98</v>
      </c>
      <c r="CK2" s="25">
        <v>99</v>
      </c>
      <c r="CL2" s="25">
        <v>100</v>
      </c>
      <c r="CM2" s="25">
        <v>101</v>
      </c>
      <c r="CN2" s="25">
        <v>102</v>
      </c>
      <c r="CO2" s="25">
        <v>103</v>
      </c>
      <c r="CP2" s="25">
        <v>104</v>
      </c>
      <c r="CQ2" s="25">
        <v>105</v>
      </c>
      <c r="CR2" s="25">
        <v>106</v>
      </c>
      <c r="CS2" s="25">
        <v>107</v>
      </c>
      <c r="CT2" s="25">
        <v>108</v>
      </c>
      <c r="CU2" s="25">
        <v>109</v>
      </c>
      <c r="CV2" s="25">
        <v>110</v>
      </c>
      <c r="CW2" s="25">
        <v>111</v>
      </c>
      <c r="CX2" s="25">
        <v>112</v>
      </c>
      <c r="CY2" s="25">
        <v>113</v>
      </c>
      <c r="CZ2" s="25">
        <v>114</v>
      </c>
      <c r="DA2" s="25">
        <v>115</v>
      </c>
      <c r="DB2" s="25">
        <v>116</v>
      </c>
      <c r="DC2" s="25">
        <v>117</v>
      </c>
      <c r="DD2" s="25">
        <v>118</v>
      </c>
      <c r="DE2" s="25">
        <v>119</v>
      </c>
      <c r="DF2" s="25">
        <v>120</v>
      </c>
      <c r="DG2" s="25">
        <v>121</v>
      </c>
      <c r="DH2" s="25">
        <v>122</v>
      </c>
      <c r="DI2" s="25">
        <v>123</v>
      </c>
      <c r="DJ2" s="25">
        <v>124</v>
      </c>
      <c r="DK2" s="25">
        <v>125</v>
      </c>
      <c r="DL2" s="25">
        <v>126</v>
      </c>
      <c r="DM2" s="25">
        <v>127</v>
      </c>
      <c r="DN2" s="25">
        <v>128</v>
      </c>
      <c r="DO2" s="25">
        <v>129</v>
      </c>
      <c r="DP2" s="25">
        <v>130</v>
      </c>
      <c r="DQ2" s="25">
        <v>131</v>
      </c>
      <c r="DR2" s="25">
        <v>132</v>
      </c>
      <c r="DS2" s="25">
        <v>133</v>
      </c>
      <c r="DT2" s="25">
        <v>134</v>
      </c>
      <c r="DU2" s="25">
        <v>135</v>
      </c>
      <c r="DV2" s="25">
        <v>136</v>
      </c>
      <c r="DW2" s="25">
        <v>137</v>
      </c>
      <c r="DX2" s="25">
        <v>138</v>
      </c>
      <c r="DY2" s="25">
        <v>139</v>
      </c>
      <c r="DZ2" s="25">
        <v>140</v>
      </c>
      <c r="EA2" s="25">
        <v>141</v>
      </c>
      <c r="EB2" s="25">
        <v>142</v>
      </c>
      <c r="EC2" s="25">
        <v>143</v>
      </c>
      <c r="ED2" s="25">
        <v>144</v>
      </c>
      <c r="EE2" s="25">
        <v>145</v>
      </c>
      <c r="EF2" s="25">
        <v>146</v>
      </c>
      <c r="EG2" s="25">
        <v>147</v>
      </c>
      <c r="EH2" s="25">
        <v>148</v>
      </c>
    </row>
    <row r="3" spans="1:138" ht="21.75" customHeight="1" thickBot="1">
      <c r="A3" s="162"/>
      <c r="B3" s="160"/>
      <c r="C3" s="154"/>
      <c r="D3" s="154"/>
      <c r="E3" s="146" t="s">
        <v>2</v>
      </c>
      <c r="F3" s="147"/>
      <c r="G3" s="14"/>
      <c r="H3" s="147" t="s">
        <v>10</v>
      </c>
      <c r="I3" s="147"/>
      <c r="J3" s="3" t="s">
        <v>3</v>
      </c>
      <c r="K3" s="147" t="s">
        <v>4</v>
      </c>
      <c r="L3" s="147"/>
      <c r="M3" s="147"/>
      <c r="N3" s="147"/>
      <c r="O3" s="147"/>
      <c r="P3" s="147"/>
      <c r="Q3" s="147"/>
      <c r="R3" s="152"/>
      <c r="S3" s="146" t="s">
        <v>2</v>
      </c>
      <c r="T3" s="147"/>
      <c r="U3" s="14"/>
      <c r="V3" s="147" t="s">
        <v>10</v>
      </c>
      <c r="W3" s="147"/>
      <c r="X3" s="3" t="s">
        <v>3</v>
      </c>
      <c r="Y3" s="14" t="s">
        <v>4</v>
      </c>
      <c r="Z3" s="14"/>
      <c r="AA3" s="14"/>
      <c r="AB3" s="14"/>
      <c r="AC3" s="14"/>
      <c r="AD3" s="14"/>
      <c r="AE3" s="14"/>
      <c r="AF3" s="16" t="s">
        <v>4</v>
      </c>
      <c r="AG3" s="146" t="s">
        <v>2</v>
      </c>
      <c r="AH3" s="147"/>
      <c r="AI3" s="30"/>
      <c r="AJ3" s="147" t="s">
        <v>10</v>
      </c>
      <c r="AK3" s="147"/>
      <c r="AL3" s="3" t="s">
        <v>3</v>
      </c>
      <c r="AM3" s="147" t="s">
        <v>4</v>
      </c>
      <c r="AN3" s="147"/>
      <c r="AO3" s="147"/>
      <c r="AP3" s="147"/>
      <c r="AQ3" s="147"/>
      <c r="AR3" s="147"/>
      <c r="AS3" s="147"/>
      <c r="AT3" s="152"/>
      <c r="AU3" s="139"/>
      <c r="AV3" s="151"/>
      <c r="AW3" s="151"/>
      <c r="AX3" s="151"/>
      <c r="AY3" s="130"/>
      <c r="AZ3" s="130"/>
      <c r="BA3" s="130"/>
      <c r="BB3" s="149"/>
      <c r="BC3" s="149"/>
      <c r="BD3" s="149"/>
      <c r="BE3" s="139"/>
      <c r="BF3" s="140"/>
      <c r="BG3" s="47">
        <v>1</v>
      </c>
      <c r="BH3" s="47">
        <v>2</v>
      </c>
      <c r="BI3" s="47">
        <v>3</v>
      </c>
      <c r="BJ3" s="47">
        <v>4</v>
      </c>
      <c r="BK3" s="47">
        <v>5</v>
      </c>
      <c r="BL3" s="47">
        <v>6</v>
      </c>
      <c r="BM3" s="47">
        <v>7</v>
      </c>
      <c r="BN3" s="47">
        <v>8</v>
      </c>
      <c r="BO3" s="47">
        <v>9</v>
      </c>
      <c r="BP3" s="47">
        <v>10</v>
      </c>
      <c r="BQ3" s="47">
        <v>11</v>
      </c>
      <c r="BR3" s="47">
        <v>12</v>
      </c>
      <c r="BS3" s="47">
        <v>13</v>
      </c>
      <c r="BT3" s="47">
        <v>14</v>
      </c>
      <c r="BU3" s="47">
        <v>15</v>
      </c>
      <c r="BV3" s="47">
        <v>16</v>
      </c>
      <c r="BW3" s="47">
        <v>17</v>
      </c>
      <c r="BX3" s="47">
        <v>18</v>
      </c>
      <c r="BY3" s="47">
        <v>19</v>
      </c>
      <c r="BZ3" s="47">
        <v>20</v>
      </c>
      <c r="CA3" s="47">
        <v>21</v>
      </c>
      <c r="CB3" s="47">
        <v>22</v>
      </c>
      <c r="CC3" s="47">
        <v>23</v>
      </c>
      <c r="CD3" s="47">
        <v>24</v>
      </c>
      <c r="CE3" s="47">
        <v>25</v>
      </c>
      <c r="CF3" s="47">
        <v>26</v>
      </c>
      <c r="CG3" s="47">
        <v>27</v>
      </c>
      <c r="CH3" s="47">
        <v>28</v>
      </c>
      <c r="CI3" s="47">
        <v>29</v>
      </c>
      <c r="CJ3" s="47">
        <v>30</v>
      </c>
      <c r="CK3" s="47">
        <v>31</v>
      </c>
      <c r="CL3" s="47">
        <v>32</v>
      </c>
      <c r="CM3" s="47">
        <v>33</v>
      </c>
      <c r="CN3" s="47">
        <v>34</v>
      </c>
      <c r="CO3" s="47">
        <v>35</v>
      </c>
      <c r="CP3" s="47">
        <v>36</v>
      </c>
      <c r="CQ3" s="47">
        <v>37</v>
      </c>
      <c r="CR3" s="47">
        <v>38</v>
      </c>
      <c r="CS3" s="47">
        <v>39</v>
      </c>
      <c r="CT3" s="47">
        <v>40</v>
      </c>
      <c r="CU3" s="47">
        <v>41</v>
      </c>
      <c r="CV3" s="47">
        <v>42</v>
      </c>
      <c r="CW3" s="47">
        <v>43</v>
      </c>
      <c r="CX3" s="47">
        <v>44</v>
      </c>
      <c r="CY3" s="47">
        <v>45</v>
      </c>
      <c r="CZ3" s="47">
        <v>46</v>
      </c>
      <c r="DA3" s="47">
        <v>47</v>
      </c>
      <c r="DB3" s="47">
        <v>48</v>
      </c>
      <c r="DC3" s="47">
        <v>49</v>
      </c>
      <c r="DD3" s="47">
        <v>50</v>
      </c>
      <c r="DE3" s="47">
        <v>51</v>
      </c>
      <c r="DF3" s="47">
        <v>52</v>
      </c>
      <c r="DG3" s="47">
        <v>53</v>
      </c>
      <c r="DH3" s="47">
        <v>54</v>
      </c>
      <c r="DI3" s="47">
        <v>55</v>
      </c>
      <c r="DJ3" s="47">
        <v>56</v>
      </c>
      <c r="DK3" s="47">
        <v>57</v>
      </c>
      <c r="DL3" s="47">
        <v>58</v>
      </c>
      <c r="DM3" s="47">
        <v>59</v>
      </c>
      <c r="DN3" s="47">
        <v>60</v>
      </c>
      <c r="DO3" s="47">
        <v>61</v>
      </c>
      <c r="DP3" s="47">
        <v>62</v>
      </c>
      <c r="DQ3" s="47">
        <v>63</v>
      </c>
      <c r="DR3" s="47">
        <v>64</v>
      </c>
      <c r="DS3" s="47">
        <v>65</v>
      </c>
      <c r="DT3" s="47">
        <v>66</v>
      </c>
      <c r="DU3" s="47">
        <v>67</v>
      </c>
      <c r="DV3" s="47">
        <v>68</v>
      </c>
      <c r="DW3" s="47">
        <v>69</v>
      </c>
      <c r="DX3" s="47">
        <v>70</v>
      </c>
      <c r="DY3" s="47">
        <v>71</v>
      </c>
      <c r="DZ3" s="47">
        <v>72</v>
      </c>
      <c r="EA3" s="47">
        <v>73</v>
      </c>
      <c r="EB3" s="47">
        <v>74</v>
      </c>
      <c r="EC3" s="47">
        <v>75</v>
      </c>
      <c r="ED3" s="47">
        <v>76</v>
      </c>
      <c r="EE3" s="47">
        <v>77</v>
      </c>
      <c r="EF3" s="47">
        <v>78</v>
      </c>
      <c r="EG3" s="47">
        <v>79</v>
      </c>
      <c r="EH3" s="47">
        <v>80</v>
      </c>
    </row>
    <row r="4" spans="1:138" ht="20.25" customHeight="1">
      <c r="A4" s="54">
        <f>BF4</f>
        <v>1</v>
      </c>
      <c r="B4" s="53">
        <v>1</v>
      </c>
      <c r="C4" s="57" t="str">
        <f>'Ordine Entrata'!B4</f>
        <v> </v>
      </c>
      <c r="D4" s="58" t="str">
        <f>'Ordine Entrata'!D4</f>
        <v> </v>
      </c>
      <c r="E4" s="156"/>
      <c r="F4" s="155"/>
      <c r="G4" s="13"/>
      <c r="H4" s="155"/>
      <c r="I4" s="155"/>
      <c r="J4" s="9">
        <f aca="true" t="shared" si="0" ref="J4:J35">E4+F4+H4+I4</f>
        <v>0</v>
      </c>
      <c r="K4" s="18">
        <f>IF((J4+H4/1000)&gt;(J$4+H$4/1000),1)+IF((J4+H4/1000)=(J$4+H$4/1000),0.5)+IF((J4+H4/1000)&gt;(J$5+H$5/1000),1)+IF((J4+H4/1000)=(J$5+H$5/1000),0.5)+IF((J4+H4/1000)&gt;(J$6+H$6/1000),1)+IF((J4+H4/1000)=(J$6+H$6/1000),0.5)+IF((J4+H4/1000)&gt;(J$7+H$7/1000),1)+IF((J4+H4/1000)=(J$7+H$7/1000),0.5)+IF((J4+H4/1000)&gt;(J$8+H$8/1000),1)+IF((J4+H4/1000)=(J$8+H$8/1000),0.5)+IF((J4+H4/1000)&gt;(J$9+H$9/1000),1)+IF((J4+H4/1000)=(J$9+H$9/1000),0.5)+IF((J4+H4/1000)&gt;(J$10+H$10/1000),1)+IF((J4+H4/1000)=(J$10+H$10/1000),0.5)+IF((J4+H4/1000)&gt;(J$11+H$11/1000),1)+IF((J4+H4/1000)=(J$11+H$11/1000),0.5)+IF((J4+H4/1000)&gt;(J$12+H$12/1000),1)+IF((J4+H4/1000)=(J$12+H$12/1000),0.5)+IF((J4+H4/1000)&gt;(J$13+H$13/1000),1)+IF((J4+H4/1000)=(J$13+H$13/1000),0.5)+IF((J4+H4/1000)&gt;(J$14+H$14/1000),1)+IF((J4+H4/1000)=(J$14+H$14/1000),0.5)+IF((J4+H4/1000)&gt;(J$15+H$15/1000),1)+IF((J4+H4/1000)=(J$15+H$15/1000),0.5)</f>
        <v>6</v>
      </c>
      <c r="L4" s="18">
        <f>K4+IF((J4+H4/1000)&gt;(J$16+H$16/1000),1)+IF((J4+H4/1000)=(J$16+H$16/1000),0.5)+IF((J4+H4/1000)&gt;(J$17+H$17/1000),1)+IF((J4+H4/1000)=(J$17+H$17/1000),0.5)+IF((J4+H4/1000)&gt;(J$18+H$18/1000),1)+IF((J4+H4/1000)=(J$18+H$18/1000),0.5)+IF((J4+H4/1000)&gt;(J$19+H$19/1000),1)+IF((J4+H4/1000)=(J$19+H$19/1000),0.5)+IF((J4+H4/1000)&gt;(J$20+H$20/1000),1)+IF((J4+H4/1000)=(J$20+H$20/1000),0.5)+IF((J4+H4/1000)&gt;(J$21+H$21/1000),1)+IF((J4+H4/1000)=(J$21+H$21/1000),0.5)+IF((J4+H4/1000)&gt;(J$22+H$22/1000),1)+IF((J4+H4/1000)=(J$22+H$22/1000),0.5)+IF((J4+H4/1000)&gt;(J$23+H$23/1000),1)+IF((J4+H4/1000)=(J$23+H$23/1000),0.5)+IF((J4+H4/1000)&gt;(J$24+H$24/1000),1)+IF((J4+H4/1000)=(J$24+H$24/1000),0.5)+IF((J4+H4/1000)&gt;(J$25+H$25/1000),1)+IF((J4+H4/1000)=(J$25+H$25/1000),0.5)</f>
        <v>11</v>
      </c>
      <c r="M4" s="18">
        <f>L4+IF((J4+H4/1000)&gt;(J$26+H$26/1000),1)+IF((J4+H4/1000)=(J$26+H$26/1000),0.5)+IF((J4+H4/1000)&gt;(J$27+H$27/1000),1)+IF((J4+H4/1000)=(J$27+H$27/1000),0.5)+IF((J4+H4/1000)&gt;(J$28+H$28/1000),1)+IF((J4+H4/1000)=(J$28+H$28/1000),0.5)+IF((J4+H4/1000)&gt;(J$29+H$29/1000),1)+IF((J4+H4/1000)=(J$29+H$29/1000),0.5)+IF((J4+H4/1000)&gt;(J$30+H$30/1000),1)+IF((J4+H4/1000)=(J$30+H$30/1000),0.5)+IF((J4+H4/1000)&gt;(J$31+H$31/1000),1)+IF((J4+H4/1000)=(J$31+H$31/1000),0.5)+IF((J4+H4/1000)&gt;(J$32+H$32/1000),1)+IF((J4+H4/1000)=(J$32+H$32/1000),0.5)+IF((J4+H4/1000)&gt;(J$33+H$33/1000),1)+IF((J4+H4/1000)=(J$33+H$33/1000),0.5)+IF((J4+H4/1000)&gt;(J$34+H$34/1000),1)+IF((J4+H4/1000)=(J$34+H$34/1000),0.5)+IF((J4+H4/1000)&gt;(J$35+H$35/1000),1)+IF((J4+H4/1000)=(J$35+H$35/1000),0.5)</f>
        <v>16</v>
      </c>
      <c r="N4" s="18">
        <f aca="true" t="shared" si="1" ref="N4:N35">M4+IF((J4+H4/1000)&gt;(J$36+H$36/1000),1)+IF((J4+H4/1000)=(J$36+H$36/1000),0.5)+IF((J4+H4/1000)&gt;(J$37+H$37/1000),1)+IF((J4+H4/1000)=(J$37+H$37/1000),0.5)+IF((J4+H4/1000)&gt;(J$38+H$38/1000),1)+IF((J4+H4/1000)=(J$38+H$38/1000),0.5)+IF((J4+H4/1000)&gt;(J$39+H$39/1000),1)+IF((J4+H4/1000)=(J$39+H$39/1000),0.5)+IF((J4+H4/1000)&gt;(J$40+H$40/1000),1)+IF((J4+H4/1000)=(J$40+H$40/1000),0.5)+IF((J4+H4/1000)&gt;(J$41+H$41/1000),1)+IF((J4+H4/1000)=(J$41+H$41/1000),0.5)+IF((J4+H4/1000)&gt;(J$42+H$42/1000),1)+IF((J4+H4/1000)=(J$42+H$42/1000),0.5)+IF((J4+H4/1000)&gt;(J$43+H$43/1000),1)+IF((J4+H4/1000)=(J$43+H$43/1000),0.5)+IF((J4+H4/1000)&gt;(J$44+H$44/1000),1)+IF((J4+H4/1000)=(J$44+H$44/1000),0.5)+IF((J4+H4/1000)&gt;(J$45+H$45/1000),1)+IF((J4+H4/1000)=(J$45+H$45/1000),0.5)</f>
        <v>21</v>
      </c>
      <c r="O4" s="18">
        <f aca="true" t="shared" si="2" ref="O4:O35">N4+IF((J4+H4/1000)&gt;(J$46+H$46/1000),1)+IF((J4+H4/1000)=(J$46+H$46/1000),0.5)+IF((J4+H4/1000)&gt;(J$47+H$47/1000),1)+IF((J4+H4/1000)=(J$47+H$47/1000),0.5)+IF((J4+H4/1000)&gt;(J$48+H$48/1000),1)+IF((J4+H4/1000)=(J$48+H$48/1000),0.5)+IF((J4+H4/1000)&gt;(J$49+H$49/1000),1)+IF((J4+H4/1000)=(J$49+H$49/1000),0.5)+IF((J4+H4/1000)&gt;(J$50+H$50/1000),1)+IF((J4+H4/1000)=(J$50+H$50/1000),0.5)+IF((J4+H4/1000)&gt;(J$51+H$51/1000),1)+IF((J4+H4/1000)=(J$51+H$51/1000),0.5)+IF((J4+H4/1000)&gt;(J$52+H$52/1000),1)+IF((J4+H4/1000)=(J$52+H$52/1000),0.5)+IF((J4+H4/1000)&gt;(J$53+H$53/1000),1)+IF((J4+H4/1000)=(J$53+H$53/1000),0.5)+IF((J4+H4/1000)&gt;(J$54+H$54/1000),1)+IF((J4+H4/1000)=(J$54+H$54/1000),0.5)+IF((J4+H4/1000)&gt;(J$55+H$55/1000),1)+IF((J4+H4/1000)=(J$55+H$55/1000),0.5)</f>
        <v>26</v>
      </c>
      <c r="P4" s="18">
        <f>O4+IF((J4+F4/1000)&gt;(J$56+F$56/1000),1)+IF((J4+F4/1000)=(J$56+F$56/1000),0.5)+IF((J4+F4/1000)&gt;(J$57+F$57/1000),1)+IF((J4+F4/1000)=(J$57+F$57/1000),0.5)+IF((J4+F4/1000)&gt;(J$58+F$58/1000),1)+IF((J4+F4/1000)=(J$58+F$58/1000),0.5)+IF((J4+F4/1000)&gt;(J$59+F$59/1000),1)+IF((J4+F4/1000)=(J$59+F$59/1000),0.5)+IF((J4+F4/1000)&gt;(J$60+F$60/1000),1)+IF((J4+F4/1000)=(J$60+F$60/1000),0.5)+IF((J4+F4/1000)&gt;(J$61+J$61/1000),1)+IF((J4+F4/1000)=(H$61+J$61/1000),0.5)+IF((J4+F4/1000)&gt;(J$62+F$62/1000),1)+IF((J4+F4/1000)=(J$62+F$62/1000),0.5)+IF((J4+F4/1000)&gt;(J$63+F$63/1000),1)+IF((J4+F4/1000)=(J$63+F$63/1000),0.5)+IF((J4+F4/1000)&gt;(J$64+F$64/1000),1)+IF((J4+F4/1000)=(J$64+F$64/1000),0.5)+IF((J4+F4/1000)&gt;(J$65+F$65/1000),1)+IF((J4+F4/1000)=(J$65+F$65/1000),0.5)</f>
        <v>31</v>
      </c>
      <c r="Q4" s="18">
        <f>P4+IF((J4+G4/1000)&gt;(J$66+G$66/1000),1)+IF((J4+G4/1000)=(J$66+G$66/1000),0.5)+IF((J4+G4/1000)&gt;(J$67+G$67/1000),1)+IF((J4+G4/1000)=(J$67+G$67/1000),0.5)+IF((J4+G4/1000)&gt;(J$68+G$68/1000),1)+IF((J4+G4/1000)=(J$68+G$68/1000),0.5)+IF((J4+G4/1000)&gt;(J$69+G$69/1000),1)+IF((J4+G4/1000)=(J$69+G$69/1000),0.5)+IF((J4+G4/1000)&gt;(J$70+G$70/1000),1)+IF((J4+G4/1000)=(J$70+G$70/1000),0.5)+IF((J4+G4/1000)&gt;(J$71+G$71/1000),1)+IF((J4+G4/1000)=(J$71+G$71/1000),0.5)+IF((J4+G4/1000)&gt;(J$72+G$72/1000),1)+IF((J4+G4/1000)=(J$72+G$72/1000),0.5)+IF((J4+G4/1000)&gt;(J$73+G$73/1000),1)+IF((J4+G4/1000)=(J$73+G$73/1000),0.5)+IF((J4+G4/1000)&gt;(J$74+G$74/1000),1)+IF((J4+G4/1000)=(J$74+G$74/1000),0.5)+IF((J4+G4/1000)&gt;(J$75+G$75/1000),1)+IF((J4+G4/1000)=(J$75+G$75/1000),0.5)</f>
        <v>36</v>
      </c>
      <c r="R4" s="19">
        <f>Q4+IF((J4+H4/1000)&gt;(J$76+H$76/1000),1)+IF((J4+H4/1000)=(J$76+H$76/1000),0.5)+IF((J4+H4/1000)&gt;(J$77+H$77/1000),1)+IF((J4+H4/1000)=(J$77+H$77/1000),0.5)+IF((J4+H4/1000)&gt;(J$78+H$78/1000),1)+IF((J4+H4/1000)=(J$78+H$78/1000),0.5)+IF((J4+H4/1000)&gt;(J$79+H$79/1000),1)+IF((J4+H4/1000)=(J$79+H$79/1000),0.5)+IF((J4+H4/1000)&gt;(J$80+H$80/1000),1)+IF((J4+H4/1000)=(J$80+H$80/1000),0.5)+IF((J4+H4/1000)&gt;(J$81+H$81/1000),1)+IF((J4+H4/1000)=(J$81+H$81/1000),0.5)+IF((J4+H4/1000)&gt;(J$82+H$82/1000),1)+IF((J4+H4/1000)=(J$82+H$82/1000),0.5)+IF((J4+H4/1000)&gt;(J$83+H$83/1000),1)+IF((J4+H4/1000)=(J$83+H$83/1000),0.5)-80.5+$A$84</f>
        <v>-40.5</v>
      </c>
      <c r="S4" s="156"/>
      <c r="T4" s="155"/>
      <c r="U4" s="26"/>
      <c r="V4" s="155"/>
      <c r="W4" s="155"/>
      <c r="X4" s="18">
        <f aca="true" t="shared" si="3" ref="X4:X35">S4+T4+V4+W4</f>
        <v>0</v>
      </c>
      <c r="Y4" s="18">
        <f>IF((X4+V4/1000)&gt;(X$4+V$4/1000),1)+IF((X4+V4/1000)=(X$4+V$4/1000),0.5)+IF((X4+V4/1000)&gt;(X$5+V$5/1000),1)+IF((X4+V4/1000)=(X$5+V$5/1000),0.5)+IF((X4+V4/1000)&gt;(X$6+V$6/1000),1)+IF((X4+V4/1000)=(X$6+V$6/1000),0.5)+IF((X4+V4/1000)&gt;(X$7+V$7/1000),1)+IF((X4+V4/1000)=(X$7+V$7/1000),0.5)+IF((X4+V4/1000)&gt;(X$8+V$8/1000),1)+IF((X4+V4/1000)=(X$8+V$8/1000),0.5)+IF((X4+V4/1000)&gt;(X$9+V$9/1000),1)+IF((X4+V4/1000)=(X$9+V$9/1000),0.5)+IF((X4+V4/1000)&gt;(X$10+V$10/1000),1)+IF((X4+V4/1000)=(X$10+V$10/1000),0.5)+IF((X4+V4/1000)&gt;(X$11+V$11/1000),1)+IF((X4+V4/1000)=(X$11+V$11/1000),0.5)+IF((X4+V4/1000)&gt;(X$12+V$12/1000),1)+IF((X4+V4/1000)=(X$12+V$12/1000),0.5)+IF((X4+V4/1000)&gt;(X$13+V$13/1000),1)+IF((X4+V4/1000)=(X$13+V$13/1000),0.5)+IF((X4+V4/1000)&gt;(X$14+V$14/1000),1)+IF((X4+V4/1000)=(X$14+V$14/1000),0.5)+IF((X4+V4/1000)&gt;(X$15+V$15/1000),1)+IF((X4+V4/1000)=(X$15+V$15/1000),0.5)</f>
        <v>6</v>
      </c>
      <c r="Z4" s="18">
        <f>Y4+IF((X4+V4/1000)&gt;(X$16+V$16/1000),1)+IF((X4+V4/1000)=(X$16+V$16/1000),0.5)+IF((X4+V4/1000)&gt;(X$17+V$17/1000),1)+IF((X4+V4/1000)=(X$17+V$17/1000),0.5)+IF((X4+V4/1000)&gt;(X$18+V$18/1000),1)+IF((X4+V4/1000)=(X$18+V$18/1000),0.5)+IF((X4+V4/1000)&gt;(X$19+V$19/1000),1)+IF((X4+V4/1000)=(X$19+V$19/1000),0.5)+IF((X4+V4/1000)&gt;(X$20+V$20/1000),1)+IF((X4+V4/1000)=(X$20+V$20/1000),0.5)+IF((X4+V4/1000)&gt;(X$21+V$21/1000),1)+IF((X4+V4/1000)=(X$21+V$21/1000),0.5)+IF((X4+V4/1000)&gt;(X$22+V$22/1000),1)+IF((X4+V4/1000)=(X$22+V$22/1000),0.5)+IF((X4+V4/1000)&gt;(X$23+V$23/1000),1)+IF((X4+V4/1000)=(X$23+V$23/1000),0.5)+IF((X4+V4/1000)&gt;(X$24+V$24/1000),1)+IF((X4+V4/1000)=(X$24+V$24/1000),0.5)+IF((X4+V4/1000)&gt;(X$25+V$25/1000),1)+IF((X4+V4/1000)=(X$25+V$25/1000),0.5)</f>
        <v>11</v>
      </c>
      <c r="AA4" s="18">
        <f>Z4+IF((X4+V4/1000)&gt;(X$26+V$26/1000),1)+IF((X4+V4/1000)=(X$26+V$26/1000),0.5)+IF((X4+V4/1000)&gt;(X$27+V$27/1000),1)+IF((X4+V4/1000)=(X$27+V$27/1000),0.5)+IF((X4+V4/1000)&gt;(X$28+V$28/1000),1)+IF((X4+V4/1000)=(X$28+V$28/1000),0.5)+IF((X4+V4/1000)&gt;(X$29+V$29/1000),1)+IF((X4+V4/1000)=(X$29+V$29/1000),0.5)+IF((X4+V4/1000)&gt;(X$30+V$30/1000),1)+IF((X4+V4/1000)=(X$30+V$30/1000),0.5)+IF((X4+V4/1000)&gt;(X$31+V$31/1000),1)+IF((X4+V4/1000)=(X$31+V$31/1000),0.5)+IF((X4+V4/1000)&gt;(X$32+V$32/1000),1)+IF((X4+V4/1000)=(X$32+V$32/1000),0.5)+IF((X4+V4/1000)&gt;(X$33+V$33/1000),1)+IF((X4+V4/1000)=(X$33+V$33/1000),0.5)+IF((X4+V4/1000)&gt;(X$34+V$34/1000),1)+IF((X4+V4/1000)=(X$34+V$34/1000),0.5)+IF((X4+V4/1000)&gt;(X$35+V$35/1000),1)+IF((X4+V4/1000)=(X$35+V$35/1000),0.5)</f>
        <v>16</v>
      </c>
      <c r="AB4" s="18">
        <f aca="true" t="shared" si="4" ref="AB4:AB67">AA4+IF((X4+V4/1000)&gt;(X$36+V$36/1000),1)+IF((X4+V4/1000)=(X$36+V$36/1000),0.5)+IF((X4+V4/1000)&gt;(X$37+V$37/1000),1)+IF((X4+V4/1000)=(X$37+V$37/1000),0.5)+IF((X4+V4/1000)&gt;(X$38+V$38/1000),1)+IF((X4+V4/1000)=(X$38+V$38/1000),0.5)+IF((X4+V4/1000)&gt;(X$39+V$39/1000),1)+IF((X4+V4/1000)=(X$39+V$39/1000),0.5)+IF((X4+V4/1000)&gt;(X$40+V$40/1000),1)+IF((X4+V4/1000)=(X$40+V$40/1000),0.5)+IF((X4+V4/1000)&gt;(X$41+V$41/1000),1)+IF((X4+V4/1000)=(X$41+V$41/1000),0.5)+IF((X4+V4/1000)&gt;(X$42+V$42/1000),1)+IF((X4+V4/1000)=(X$42+V$42/1000),0.5)+IF((X4+V4/1000)&gt;(X$43+V$43/1000),1)+IF((X4+V4/1000)=(X$43+V$43/1000),0.5)+IF((X4+V4/1000)&gt;(X$44+V$44/1000),1)+IF((X4+V4/1000)=(X$44+V$44/1000),0.5)+IF((X4+V4/1000)&gt;(X$45+V$45/1000),1)+IF((X4+V4/1000)=(X$45+V$45/1000),0.5)</f>
        <v>21</v>
      </c>
      <c r="AC4" s="18">
        <f aca="true" t="shared" si="5" ref="AC4:AC67">AB4+IF((X4+V4/1000)&gt;(X$46+V$46/1000),1)+IF((X4+V4/1000)=(X$46+V$46/1000),0.5)+IF((X4+V4/1000)&gt;(X$47+V$47/1000),1)+IF((X4+V4/1000)=(X$47+V$47/1000),0.5)+IF((X4+V4/1000)&gt;(X$48+V$48/1000),1)+IF((X4+V4/1000)=(X$48+V$48/1000),0.5)+IF((X4+V4/1000)&gt;(X$49+V$49/1000),1)+IF((X4+V4/1000)=(X$49+V$49/1000),0.5)+IF((X4+V4/1000)&gt;(X$50+V$50/1000),1)+IF((X4+V4/1000)=(X$50+V$50/1000),0.5)+IF((X4+V4/1000)&gt;(X$51+V$51/1000),1)+IF((X4+V4/1000)=(X$51+V$51/1000),0.5)+IF((X4+V4/1000)&gt;(X$52+V$52/1000),1)+IF((X4+V4/1000)=(X$52+V$52/1000),0.5)+IF((X4+V4/1000)&gt;(X$53+V$53/1000),1)+IF((X4+V4/1000)=(X$53+V$53/1000),0.5)+IF((X4+V4/1000)&gt;(X$54+V$54/1000),1)+IF((X4+V4/1000)=(X$54+V$54/1000),0.5)+IF((X4+V4/1000)&gt;(X$55+V$55/1000),1)+IF((X4+V4/1000)=(X$55+V$55/1000),0.5)</f>
        <v>26</v>
      </c>
      <c r="AD4" s="18">
        <f>AC4+IF((X4+T4/1000)&gt;(X$56+T$56/1000),1)+IF((X4+T4/1000)=(X$56+T$56/1000),0.5)+IF((X4+T4/1000)&gt;(X$57+T$57/1000),1)+IF((X4+T4/1000)=(X$57+T$57/1000),0.5)+IF((X4+T4/1000)&gt;(X$58+T$58/1000),1)+IF((X4+T4/1000)=(X$58+T$58/1000),0.5)+IF((X4+T4/1000)&gt;(X$59+T$59/1000),1)+IF((X4+T4/1000)=(X$59+T$59/1000),0.5)+IF((X4+T4/1000)&gt;(X$60+T$60/1000),1)+IF((X4+T4/1000)=(X$60+T$60/1000),0.5)+IF((X4+T4/1000)&gt;(X$61+X$61/1000),1)+IF((X4+T4/1000)=(V$61+X$61/1000),0.5)+IF((X4+T4/1000)&gt;(X$62+T$62/1000),1)+IF((X4+T4/1000)=(X$62+T$62/1000),0.5)+IF((X4+T4/1000)&gt;(X$63+T$63/1000),1)+IF((X4+T4/1000)=(X$63+T$63/1000),0.5)+IF((X4+T4/1000)&gt;(X$64+T$64/1000),1)+IF((X4+T4/1000)=(X$64+T$64/1000),0.5)+IF((X4+T4/1000)&gt;(X$65+T$65/1000),1)+IF((X4+T4/1000)=(X$65+T$65/1000),0.5)</f>
        <v>31</v>
      </c>
      <c r="AE4" s="18">
        <f>AD4+IF((X4+U4/1000)&gt;(X$66+U$66/1000),1)+IF((X4+U4/1000)=(X$66+U$66/1000),0.5)+IF((X4+U4/1000)&gt;(X$67+U$67/1000),1)+IF((X4+U4/1000)=(X$67+U$67/1000),0.5)+IF((X4+U4/1000)&gt;(X$68+U$68/1000),1)+IF((X4+U4/1000)=(X$68+U$68/1000),0.5)+IF((X4+U4/1000)&gt;(X$69+U$69/1000),1)+IF((X4+U4/1000)=(X$69+U$69/1000),0.5)+IF((X4+U4/1000)&gt;(X$70+U$70/1000),1)+IF((X4+U4/1000)=(X$70+U$70/1000),0.5)+IF((X4+U4/1000)&gt;(X$71+U$71/1000),1)+IF((X4+U4/1000)=(X$71+U$71/1000),0.5)+IF((X4+U4/1000)&gt;(X$72+U$72/1000),1)+IF((X4+U4/1000)=(X$72+U$72/1000),0.5)+IF((X4+U4/1000)&gt;(X$73+U$73/1000),1)+IF((X4+U4/1000)=(X$73+U$73/1000),0.5)+IF((X4+U4/1000)&gt;(X$74+U$74/1000),1)+IF((X4+U4/1000)=(X$74+U$74/1000),0.5)+IF((X4+U4/1000)&gt;(X$75+U$75/1000),1)+IF((X4+U4/1000)=(X$75+U$75/1000),0.5)</f>
        <v>36</v>
      </c>
      <c r="AF4" s="19">
        <f>AE4+IF((X4+V4/1000)&gt;(X$76+V$76/1000),1)+IF((X4+V4/1000)=(X$76+V$76/1000),0.5)+IF((X4+V4/1000)&gt;(X$77+V$77/1000),1)+IF((X4+V4/1000)=(X$77+V$77/1000),0.5)+IF((X4+V4/1000)&gt;(X$78+V$78/1000),1)+IF((X4+V4/1000)=(X$78+V$78/1000),0.5)+IF((X4+V4/1000)&gt;(X$79+V$79/1000),1)+IF((X4+V4/1000)=(X$79+V$79/1000),0.5)+IF((X4+V4/1000)&gt;(X$80+V$80/1000),1)+IF((X4+V4/1000)=(X$80+V$80/1000),0.5)+IF((X4+V4/1000)&gt;(X$81+V$81/1000),1)+IF((X4+V4/1000)=(X$81+V$81/1000),0.5)+IF((X4+V4/1000)&gt;(X$82+V$82/1000),1)+IF((X4+V4/1000)=(X$82+V$82/1000),0.5)+IF((X4+V4/1000)&gt;(X$83+V$83/1000),1)+IF((X4+V4/1000)=(X$83+V$83/1000),0.5)-80.5+$A$84</f>
        <v>-40.5</v>
      </c>
      <c r="AG4" s="156"/>
      <c r="AH4" s="155"/>
      <c r="AI4" s="26"/>
      <c r="AJ4" s="155"/>
      <c r="AK4" s="155"/>
      <c r="AL4" s="18">
        <f aca="true" t="shared" si="6" ref="AL4:AL35">AG4+AH4+AJ4+AK4</f>
        <v>0</v>
      </c>
      <c r="AM4" s="18">
        <f>IF((AL4+AJ4/1000)&gt;(AL$4+AJ$4/1000),1)+IF((AL4+AJ4/1000)=(AL$4+AJ$4/1000),0.5)+IF((AL4+AJ4/1000)&gt;(AL$5+AJ$5/1000),1)+IF((AL4+AJ4/1000)=(AL$5+AJ$5/1000),0.5)+IF((AL4+AJ4/1000)&gt;(AL$6+AJ$6/1000),1)+IF((AL4+AJ4/1000)=(AL$6+AJ$6/1000),0.5)+IF((AL4+AJ4/1000)&gt;(AL$7+AJ$7/1000),1)+IF((AL4+AJ4/1000)=(AL$7+AJ$7/1000),0.5)+IF((AL4+AJ4/1000)&gt;(AL$8+AJ$8/1000),1)+IF((AL4+AJ4/1000)=(AL$8+AJ$8/1000),0.5)+IF((AL4+AJ4/1000)&gt;(AL$9+AJ$9/1000),1)+IF((AL4+AJ4/1000)=(AL$9+AJ$9/1000),0.5)+IF((AL4+AJ4/1000)&gt;(AL$10+AJ$10/1000),1)+IF((AL4+AJ4/1000)=(AL$10+AJ$10/1000),0.5)+IF((AL4+AJ4/1000)&gt;(AL$11+AJ$11/1000),1)+IF((AL4+AJ4/1000)=(AL$11+AJ$11/1000),0.5)+IF((AL4+AJ4/1000)&gt;(AL$12+AJ$12/1000),1)+IF((AL4+AJ4/1000)=(AL$12+AJ$12/1000),0.5)+IF((AL4+AJ4/1000)&gt;(AL$13+AJ$13/1000),1)+IF((AL4+AJ4/1000)=(AL$13+AJ$13/1000),0.5)+IF((AL4+AJ4/1000)&gt;(AL$14+AJ$14/1000),1)+IF((AL4+AJ4/1000)=(AL$14+AJ$14/1000),0.5)+IF((AL4+AJ4/1000)&gt;(AL$15+AJ$15/1000),1)+IF((AL4+AJ4/1000)=(AL$15+AJ$15/1000),0.5)</f>
        <v>6</v>
      </c>
      <c r="AN4" s="18">
        <f>AM4+IF((AL4+AJ4/1000)&gt;(AL$16+AJ$16/1000),1)+IF((AL4+AJ4/1000)=(AL$16+AJ$16/1000),0.5)+IF((AL4+AJ4/1000)&gt;(AL$17+AJ$17/1000),1)+IF((AL4+AJ4/1000)=(AL$17+AJ$17/1000),0.5)+IF((AL4+AJ4/1000)&gt;(AL$18+AJ$18/1000),1)+IF((AL4+AJ4/1000)=(AL$18+AJ$18/1000),0.5)+IF((AL4+AJ4/1000)&gt;(AL$19+AJ$19/1000),1)+IF((AL4+AJ4/1000)=(AL$19+AJ$19/1000),0.5)+IF((AL4+AJ4/1000)&gt;(AL$20+AJ$20/1000),1)+IF((AL4+AJ4/1000)=(AL$20+AJ$20/1000),0.5)+IF((AL4+AJ4/1000)&gt;(AL$21+AJ$21/1000),1)+IF((AL4+AJ4/1000)=(AL$21+AJ$21/1000),0.5)+IF((AL4+AJ4/1000)&gt;(AL$22+AJ$22/1000),1)+IF((AL4+AJ4/1000)=(AL$22+AJ$22/1000),0.5)+IF((AL4+AJ4/1000)&gt;(AL$23+AJ$23/1000),1)+IF((AL4+AJ4/1000)=(AL$23+AJ$23/1000),0.5)+IF((AL4+AJ4/1000)&gt;(AL$24+AJ$24/1000),1)+IF((AL4+AJ4/1000)=(AL$24+AJ$24/1000),0.5)+IF((AL4+AJ4/1000)&gt;(AL$25+AJ$25/1000),1)+IF((AL4+AJ4/1000)=(AL$25+AJ$25/1000),0.5)</f>
        <v>11</v>
      </c>
      <c r="AO4" s="18">
        <f>AN4+IF((AL4+AJ4/1000)&gt;(AL$26+AJ$26/1000),1)+IF((AL4+AJ4/1000)=(AL$26+AJ$26/1000),0.5)+IF((AL4+AJ4/1000)&gt;(AL$27+AJ$27/1000),1)+IF((AL4+AJ4/1000)=(AL$27+AJ$27/1000),0.5)+IF((AL4+AJ4/1000)&gt;(AL$28+AJ$28/1000),1)+IF((AL4+AJ4/1000)=(AL$28+AJ$28/1000),0.5)+IF((AL4+AJ4/1000)&gt;(AL$29+AJ$29/1000),1)+IF((AL4+AJ4/1000)=(AL$29+AJ$29/1000),0.5)+IF((AL4+AJ4/1000)&gt;(AL$30+AJ$30/1000),1)+IF((AL4+AJ4/1000)=(AL$30+AJ$30/1000),0.5)+IF((AL4+AJ4/1000)&gt;(AL$31+AJ$31/1000),1)+IF((AL4+AJ4/1000)=(AL$31+AJ$31/1000),0.5)+IF((AL4+AJ4/1000)&gt;(AL$32+AJ$32/1000),1)+IF((AL4+AJ4/1000)=(AL$32+AJ$32/1000),0.5)+IF((AL4+AJ4/1000)&gt;(AL$33+AJ$33/1000),1)+IF((AL4+AJ4/1000)=(AL$33+AJ$33/1000),0.5)+IF((AL4+AJ4/1000)&gt;(AL$34+AJ$34/1000),1)+IF((AL4+AJ4/1000)=(AL$34+AJ$34/1000),0.5)+IF((AL4+AJ4/1000)&gt;(AL$35+AJ$35/1000),1)+IF((AL4+AJ4/1000)=(AL$35+AJ$35/1000),0.5)</f>
        <v>16</v>
      </c>
      <c r="AP4" s="18">
        <f aca="true" t="shared" si="7" ref="AP4:AP67">AO4+IF((AL4+AJ4/1000)&gt;(AL$36+AJ$36/1000),1)+IF((AL4+AJ4/1000)=(AL$36+AJ$36/1000),0.5)+IF((AL4+AJ4/1000)&gt;(AL$37+AJ$37/1000),1)+IF((AL4+AJ4/1000)=(AL$37+AJ$37/1000),0.5)+IF((AL4+AJ4/1000)&gt;(AL$38+AJ$38/1000),1)+IF((AL4+AJ4/1000)=(AL$38+AJ$38/1000),0.5)+IF((AL4+AJ4/1000)&gt;(AL$39+AJ$39/1000),1)+IF((AL4+AJ4/1000)=(AL$39+AJ$39/1000),0.5)+IF((AL4+AJ4/1000)&gt;(AL$40+AJ$40/1000),1)+IF((AL4+AJ4/1000)=(AL$40+AJ$40/1000),0.5)+IF((AL4+AJ4/1000)&gt;(AL$41+AJ$41/1000),1)+IF((AL4+AJ4/1000)=(AL$41+AJ$41/1000),0.5)+IF((AL4+AJ4/1000)&gt;(AL$42+AJ$42/1000),1)+IF((AL4+AJ4/1000)=(AL$42+AJ$42/1000),0.5)+IF((AL4+AJ4/1000)&gt;(AL$43+AJ$43/1000),1)+IF((AL4+AJ4/1000)=(AL$43+AJ$43/1000),0.5)+IF((AL4+AJ4/1000)&gt;(AL$44+AJ$44/1000),1)+IF((AL4+AJ4/1000)=(AL$44+AJ$44/1000),0.5)+IF((AL4+AJ4/1000)&gt;(AL$45+AJ$45/1000),1)+IF((AL4+AJ4/1000)=(AL$45+AJ$45/1000),0.5)</f>
        <v>21</v>
      </c>
      <c r="AQ4" s="18">
        <f aca="true" t="shared" si="8" ref="AQ4:AQ67">AP4+IF((AL4+AJ4/1000)&gt;(AL$46+AJ$46/1000),1)+IF((AL4+AJ4/1000)=(AL$46+AJ$46/1000),0.5)+IF((AL4+AJ4/1000)&gt;(AL$47+AJ$47/1000),1)+IF((AL4+AJ4/1000)=(AL$47+AJ$47/1000),0.5)+IF((AL4+AJ4/1000)&gt;(AL$48+AJ$48/1000),1)+IF((AL4+AJ4/1000)=(AL$48+AJ$48/1000),0.5)+IF((AL4+AJ4/1000)&gt;(AL$49+AJ$49/1000),1)+IF((AL4+AJ4/1000)=(AL$49+AJ$49/1000),0.5)+IF((AL4+AJ4/1000)&gt;(AL$50+AJ$50/1000),1)+IF((AL4+AJ4/1000)=(AL$50+AJ$50/1000),0.5)+IF((AL4+AJ4/1000)&gt;(AL$51+AJ$51/1000),1)+IF((AL4+AJ4/1000)=(AL$51+AJ$51/1000),0.5)+IF((AL4+AJ4/1000)&gt;(AL$52+AJ$52/1000),1)+IF((AL4+AJ4/1000)=(AL$52+AJ$52/1000),0.5)+IF((AL4+AJ4/1000)&gt;(AL$53+AJ$53/1000),1)+IF((AL4+AJ4/1000)=(AL$53+AJ$53/1000),0.5)+IF((AL4+AJ4/1000)&gt;(AL$54+AJ$54/1000),1)+IF((AL4+AJ4/1000)=(AL$54+AJ$54/1000),0.5)+IF((AL4+AJ4/1000)&gt;(AL$55+AJ$55/1000),1)+IF((AL4+AJ4/1000)=(AL$55+AJ$55/1000),0.5)</f>
        <v>26</v>
      </c>
      <c r="AR4" s="18">
        <f>AQ4+IF((AL4+AH4/1000)&gt;(AL$56+AH$56/1000),1)+IF((AL4+AH4/1000)=(AL$56+AH$56/1000),0.5)+IF((AL4+AH4/1000)&gt;(AL$57+AH$57/1000),1)+IF((AL4+AH4/1000)=(AL$57+AH$57/1000),0.5)+IF((AL4+AH4/1000)&gt;(AL$58+AH$58/1000),1)+IF((AL4+AH4/1000)=(AL$58+AH$58/1000),0.5)+IF((AL4+AH4/1000)&gt;(AL$59+AH$59/1000),1)+IF((AL4+AH4/1000)=(AL$59+AH$59/1000),0.5)+IF((AL4+AH4/1000)&gt;(AL$60+AH$60/1000),1)+IF((AL4+AH4/1000)=(AL$60+AH$60/1000),0.5)+IF((AL4+AH4/1000)&gt;(AL$61+AL$61/1000),1)+IF((AL4+AH4/1000)=(AJ$61+AL$61/1000),0.5)+IF((AL4+AH4/1000)&gt;(AL$62+AH$62/1000),1)+IF((AL4+AH4/1000)=(AL$62+AH$62/1000),0.5)+IF((AL4+AH4/1000)&gt;(AL$63+AH$63/1000),1)+IF((AL4+AH4/1000)=(AL$63+AH$63/1000),0.5)+IF((AL4+AH4/1000)&gt;(AL$64+AH$64/1000),1)+IF((AL4+AH4/1000)=(AL$64+AH$64/1000),0.5)+IF((AL4+AH4/1000)&gt;(AL$65+AH$65/1000),1)+IF((AL4+AH4/1000)=(AL$65+AH$65/1000),0.5)</f>
        <v>31</v>
      </c>
      <c r="AS4" s="18">
        <f>AR4+IF((AL4+AI4/1000)&gt;(AL$66+AI$66/1000),1)+IF((AL4+AI4/1000)=(AL$66+AI$66/1000),0.5)+IF((AL4+AI4/1000)&gt;(AL$67+AI$67/1000),1)+IF((AL4+AI4/1000)=(AL$67+AI$67/1000),0.5)+IF((AL4+AI4/1000)&gt;(AL$68+AI$68/1000),1)+IF((AL4+AI4/1000)=(AL$68+AI$68/1000),0.5)+IF((AL4+AI4/1000)&gt;(AL$69+AI$69/1000),1)+IF((AL4+AI4/1000)=(AL$69+AI$69/1000),0.5)+IF((AL4+AI4/1000)&gt;(AL$70+AI$70/1000),1)+IF((AL4+AI4/1000)=(AL$70+AI$70/1000),0.5)+IF((AL4+AI4/1000)&gt;(AL$71+AI$71/1000),1)+IF((AL4+AI4/1000)=(AL$71+AI$71/1000),0.5)+IF((AL4+AI4/1000)&gt;(AL$72+AI$72/1000),1)+IF((AL4+AI4/1000)=(AL$72+AI$72/1000),0.5)+IF((AL4+AI4/1000)&gt;(AL$73+AI$73/1000),1)+IF((AL4+AI4/1000)=(AL$73+AI$73/1000),0.5)+IF((AL4+AI4/1000)&gt;(AL$74+AI$74/1000),1)+IF((AL4+AI4/1000)=(AL$74+AI$74/1000),0.5)+IF((AL4+AI4/1000)&gt;(AL$75+AI$75/1000),1)+IF((AL4+AI4/1000)=(AL$75+AI$75/1000),0.5)</f>
        <v>36</v>
      </c>
      <c r="AT4" s="19">
        <f>AS4+IF((AL4+AJ4/1000)&gt;(AL$76+AJ$76/1000),1)+IF((AL4+AJ4/1000)=(AL$76+AJ$76/1000),0.5)+IF((AL4+AJ4/1000)&gt;(AL$77+AJ$77/1000),1)+IF((AL4+AJ4/1000)=(AL$77+AJ$77/1000),0.5)+IF((AL4+AJ4/1000)&gt;(AL$78+AJ$78/1000),1)+IF((AL4+AJ4/1000)=(AL$78+AJ$78/1000),0.5)+IF((AL4+AJ4/1000)&gt;(AL$79+AJ$79/1000),1)+IF((AL4+AJ4/1000)=(AL$79+AJ$79/1000),0.5)+IF((AL4+AJ4/1000)&gt;(AL$80+AJ$80/1000),1)+IF((AL4+AJ4/1000)=(AL$80+AJ$80/1000),0.5)+IF((AL4+AJ4/1000)&gt;(AL$81+AJ$81/1000),1)+IF((AL4+AJ4/1000)=(AL$81+AJ$81/1000),0.5)+IF((AL4+AJ4/1000)&gt;(AL$82+AJ$82/1000),1)+IF((AL4+AJ4/1000)=(AL$82+AJ$82/1000),0.5)+IF((AL4+AJ4/1000)&gt;(AL$83+AJ$83/1000),1)+IF((AL4+AJ4/1000)=(AL$83+AJ$83/1000),0.5)-80.5+$A$84</f>
        <v>-40.5</v>
      </c>
      <c r="AU4" s="32">
        <f>IF(BG4&gt;1.5,1)+IF(BG4=1.5,0.5)+IF(BH4&gt;1.5,1)+IF(BH4=1.5,0.5)+IF(BI4&gt;1.5,1)+IF(BI4=1.5,0.5)+IF(BJ4&gt;1.5,1)+IF(BJ4=1.5,0.5)+IF(BK4&gt;1.5,1)+IF(BK4=1.5,0.5)+IF(BL4&gt;1.5,1)+IF(BL4=1.5,0.5)+IF(BM4&gt;1.5,1)+IF(BM4=1.5,0.5)+IF(BN4&gt;1.5,1)+IF(BN4=1.5,0.5)+IF(BO4&gt;1.5,1)+IF(BO4=1.5,0.5)+IF(BP4&gt;1.5,1)+IF(BP4=1.5,0.5)+IF(BQ4&gt;1.5,1)+IF(BQ4=1.5,0.5)+IF(BR4&gt;1.5,1)+IF(BR4=1.5,0.5)+IF(BS4&gt;1.5,1)+IF(BS4=1.5,0.5)+IF(BT4&gt;1.5,1)+IF(BT4=1.5,0.5)+IF(BU4&gt;1.5,1)+IF(BU4=1.5,0.5)+IF(BV4&gt;1.5,1)+IF(BV4=1.5,0.5)+IF(BW4&gt;1.5,1)+IF(BW4=1.5,0.5)+IF(BX4&gt;1.5,1)+IF(BX4=1.5,0.5)+IF(BY4&gt;1.5,1)+IF(BY4=1.5,0.5)+IF(BZ4&gt;1.5,1)+IF(BZ4=1.5,0.5)+IF(CA4&gt;1.5,1)+IF(CA4=1.5,0.5)+IF(CB4&gt;1.5,1)+IF(CB4=1.5,0.5)+IF(CC4&gt;1.5,1)+IF(CC4=1.5,0.5)+IF(CD4&gt;1.5,1)+IF(CD4=1.5,0.5)+IF(CE4&gt;1.5,1)+IF(CE4=1.5,0.5)</f>
        <v>12</v>
      </c>
      <c r="AV4" s="18">
        <f>AU4+IF(CF4&gt;1.5,1)+IF(CF4=1.5,0.5)+IF(CG4&gt;1.5,1)+IF(CG4=1.5,0.5)+IF(CH4&gt;1.5,1)+IF(CH4=1.5,0.5)+IF(CI4&gt;1.5,1)+IF(CI4=1.5,0.5)+IF(CJ4&gt;1.5,1)+IF(CJ4=1.5,0.5)+IF(CK4&gt;1.5,1)+IF(CK4=1.5,0.5)+IF(CL4&gt;1.5,1)+IF(CL4=1.5,0.5)+IF(CM4&gt;1.5,1)+IF(CM4=1.5,0.5)+IF(CN4&gt;1.5,1)+IF(CN4=1.5,0.5)+IF(CO4&gt;1.5,1)+IF(CO4=1.5,0.5)+IF(CP4&gt;1.5,1)+IF(CP4=1.5,0.5)+IF(CQ4&gt;1.5,1)+IF(CQ4=1.5,0.5)+IF(CR4&gt;1.5,1)+IF(CR4=1.5,0.5)+IF(CS4&gt;1.5,1)+IF(CS4=1.5,0.5)+IF(CT4&gt;1.5,1)+IF(CT4=1.5,0.5)+IF(CU4&gt;1.5,1)+IF(CU4=1.5,0.5)+IF(CV4&gt;1.5,1)+IF(CV4=1.5,0.5)+IF(CW4&gt;1.5,1)+IF(CW4=1.5,0.5)+IF(CX4&gt;1.5,1)+IF(CX4=1.5,0.5)+IF(CY4&gt;1.5,1)+IF(CY4=1.5,0.5)+IF(CZ4&gt;1.5,1)+IF(CZ4=1.5,0.5)+IF(DA4&gt;1.5,1)+IF(DA4=1.5,0.5)+IF(DB4&gt;1.5,1)+IF(DB4=1.5,0.5)+IF(DC4&gt;1.5,1)+IF(DC4=1.5,0.5)+IF(DD4&gt;1.5,1)+IF(DD4=1.5,0.5)</f>
        <v>24.5</v>
      </c>
      <c r="AW4" s="18">
        <f>AV4+IF(DE4&gt;1.5,1)+IF(DE4=1.5,0.5)+IF(DF4&gt;1.5,1)+IF(DF4=1.5,0.5)+IF(DG4&gt;1.5,1)+IF(DG4=1.5,0.5)+IF(DH4&gt;1.5,1)+IF(DH4=1.5,0.5)+IF(DI4&gt;1.5,1)+IF(DI4=1.5,0.5)+IF(DJ4&gt;1.5,1)+IF(DJ4=1.5,0.5)+IF(DK4&gt;1.5,1)+IF(DK4=1.5,0.5)+IF(DL4&gt;1.5,1)+IF(DL4=1.5,0.5)+IF(DM4&gt;1.5,1)+IF(DM4=1.5,0.5)+IF(DN4&gt;1.5,1)+IF(DN4=1.5,0.5)+IF(DO4&gt;1.5,1)+IF(DO4=1.5,0.5)+IF(DP4&gt;1.5,1)+IF(DP4=1.5,0.5)+IF(DQ4&gt;1.5,1)+IF(DQ4=1.5,0.5)+IF(DR4&gt;1.5,1)+IF(DR4=1.5,0.5)+IF(DS4&gt;1.5,1)+IF(DS4=1.5,0.5)+IF(DT4&gt;1.5,1)+IF(DT4=1.5,0.5)+IF(DU4&gt;1.5,1)+IF(DU4=1.5,0.5)+IF(DV4&gt;1.5,1)+IF(DV4=1.5,0.5)+IF(DW4&gt;1.5,1)+IF(DW4=1.5,0.5)+IF(DX4&gt;1.5,1)+IF(DX4=1.5,0.5)</f>
        <v>34.5</v>
      </c>
      <c r="AX4" s="18">
        <f>AW4+IF(DY4&gt;1.5,1)+IF(DY4=1.5,0.5)+IF(DZ4&gt;1.5,1)+IF(DZ4=1.5,0.5)+IF(EA4&gt;1.5,1)+IF(EA4=1.5,0.5)+IF(EB4&gt;1.5,1)+IF(EB4=1.5,0.5)+IF(EC4&gt;1.5,1)+IF(EC4=1.5,0.5)+IF(ED4&gt;1.5,1)+IF(ED4=1.5,0.5)+IF(EE4&gt;1.5,1)+IF(EE4=1.5,0.5)+IF(EF4&gt;1.5,1)+IF(EF4=1.5,0.5)+IF(EG4&gt;1.5,1)+IF(EG4=1.5,0.5)+IF(EH4&gt;1.5,1)+IF(EH4=1.5,0.5)-80+$A$84</f>
        <v>-40.5</v>
      </c>
      <c r="AY4" s="18">
        <f>AX4+BA4/1000+BB4/100000+BC4/10000000+BD4/1000000000</f>
        <v>-40.381512150000006</v>
      </c>
      <c r="AZ4" s="31">
        <f>IF(AX4=AX$46,CW4)+IF(AX4=AX$47,CX4)+IF(AX4=AX$48,CY4)+IF(AX4=AX$49,CZ4)+IF(AX4=AX$50,DA4)+IF(AX4=AX$51,DB4)+IF(AX4=AX$52,DC4)+IF(AX4=AX$53,DD4)+IF(AX4=AX$54,DE4)+IF(AX4=AX$55,DF4)+IF(AX4=AX$56,DG4)+IF(AX4=AX$57,DH4)+IF(AX4=AX$58,DI4)+IF(AX4=AX$59,DJ4)+IF(AX4=AX$60,DK4)+IF(AX4=AX$61,DL4)+IF(AX4=AX$62,DM4)+IF(AX4=AX$63,DN4)+IF(AX4=AX$64,DO4)+IF(AX4=AX$65,DP4)+IF(AX4=AX$66,DQ4)+IF(AX4=AX$67,DR4)+IF(AX4=AX$68,DS4)+IF(AX4=AX$69,DT4)+IF(AX4=AX$70,DU4)+IF(AX4=AX$71,DV4)+IF(AX4=AX$72,DW4)+IF(AX4=AX$73,DX4)+IF(AX4=AX$74,DY4)+IF(AX4=AX$75,DZ4)+IF(AX4=AX$76,EA4)+IF(AX4=AX$77,EB4)+IF(AX4=AX$78,EC4)+IF(AX4=AX$79,ED4)+IF(AX4=AX$80,EE4)+IF(AX4=AX$81,EF4)+IF(AX4=AX$82,EG4)+IF(AX4=AX$83,EH4)</f>
        <v>57</v>
      </c>
      <c r="BA4" s="19">
        <f aca="true" t="shared" si="9" ref="BA4:BA62">IF(AX4=AX$4,BG4)+IF(AX4=AX$5,BH4)+IF(AX4=AX$6,BI4)+IF(AX4=AX$7,BJ4)+IF(AX4=AX$8,BK4)+IF(AX4=AX$9,BL4)+IF(AX4=AX$10,BM4)+IF(AX4=AX$11,BN4)+IF(AX4=AX$12,BO4)+IF(AX4=AX$13,BP4)+IF(AX4=AX$14,BQ4)+IF(AX4=AX$15,BR4)+IF(AX4=AX$16,BS4)+IF(AX4=AX$17,BT4)+IF(AX4=AX$18,BU4)+IF(AX4=AX$19,BV4)+IF(AX4=AX$20,BW4)+IF(AX4=AX$21,BX4)+IF(AX4=AX$22,BY4)+IF(AX4=AX$23,BZ4)+IF(AX4=AX$24,CA4)+IF(AX4=AX$25,CB4)+IF(AX4=AX$26,CC4)+IF(AX4=AX$27,CD4)+IF(AX4=AX$28,CE4)+IF(AX4=AX$29,CF4)+IF(AX4=AX$30,CG4)+IF(AX4=AX$31,CH4)+IF(AX4=AX$32,CI4)+IF(AX4=AX$33,CJ4)+IF(AX4=AX$34,CK4)+IF(AX4=AX$35,CL4)+IF(AX4=AX$36,CM4)+IF(AX4=AX$37,CN4)+IF(AX4=AX$38,CO4)+IF(AX4=AX$39,CP4)+IF(AX4=AX$40,CQ4)+IF(AX4=AX$41,CR4)+IF(AX4=AX$42,CS4)+IF(AX4=AX$43,CT4)+IF(AX4=AX$44,CU4)+IF(AX4=AX$45,CV4)+AZ4</f>
        <v>118.5</v>
      </c>
      <c r="BB4" s="33">
        <f aca="true" t="shared" si="10" ref="BB4:BB35">IF(BA4&lt;&gt;0,(H4+V4+AJ4),0)</f>
        <v>0</v>
      </c>
      <c r="BC4" s="33">
        <f aca="true" t="shared" si="11" ref="BC4:BC35">IF(BA4&lt;&gt;0,(R4+AF4+AT4),0)</f>
        <v>-121.5</v>
      </c>
      <c r="BD4" s="33">
        <f aca="true" t="shared" si="12" ref="BD4:BD35">IF(BA4&lt;&gt;0,(J4+X4+AL4),0)</f>
        <v>0</v>
      </c>
      <c r="BE4" s="34">
        <f>IF(AY4&lt;AY$55,1)+IF(AY4&lt;AY$56,1)+IF(AY4&lt;AY$57,1)+IF(AY4&lt;AY$58,1)+IF(AY4&lt;AY$59,1)+IF(AY4&lt;AY$60,1)+IF(AY4&lt;AY$61,1)+IF(AY4&lt;AY$62,1)+IF(AY4&lt;AY$63,1)+IF(AY4&lt;AY$64,1)+IF(AY4&lt;AY$65,1)+IF(AY4&lt;AY$66,1)+IF(AY4&lt;AY$67,1)+IF(AY4&lt;AY$68,1)+IF(AY4&lt;AY$69,1)+IF(AY4&lt;AY$70,1)+IF(AY4&lt;AY$71,1)+IF(AY4&lt;AY$72,1)+IF(AY4&lt;AY$73,1)+IF(AY4&lt;AY$74,1)+IF(AY4&lt;AY$75,1)+IF(AY4&lt;AY$76,1)+IF(AY4&lt;AY$77,1)+IF(AY4&lt;AY$78,1)+IF(AY4&lt;AY$79,1)+IF(AY4&lt;AY$80,1)+IF(AY4&lt;AY$81,1)+IF(AY4&lt;AY$82,1)+IF(AY4&lt;AY$83,1)</f>
        <v>0</v>
      </c>
      <c r="BF4" s="35">
        <f>IF(AY4&lt;AY$4,1)+IF(AY4&lt;AY$5,1)+IF(AY4&lt;AY$6,1)+IF(AY4&lt;AY$7,1)+IF(AY4&lt;AY$8,1)+IF(AY4&lt;AY$9,1)+IF(AY4&lt;AY$10,1)+IF(AY4&lt;AY$11,1)+IF(AY4&lt;AY$12,1)+IF(AY4&lt;AY$13,1)+IF(AY4&lt;AY$14,1)+IF(AY4&lt;AY$15,1)+IF(AY4&lt;AY$16,1)+IF(AY4&lt;AY$17,1)+IF(AY4&lt;AY$18,1)+IF(AY4&lt;AY$19,1)+IF(AY4&lt;AY$20,1)+IF(AY4&lt;AY$21,1)+IF(AY4&lt;AY$22,1)+IF(AY4&lt;AY$23,1)+IF(AY4&lt;AY$24,1)+IF(AY4&lt;AY$25,1)+IF(AY4&lt;AY$26,1)+IF(AY4&lt;AY$27,1)+IF(AY4&lt;AY$28,1)+IF(AY4&lt;AY$29,1)+IF(AY4&lt;AY$30,1)+IF(AY4&lt;AY$31,1)+IF(AY4&lt;AY$32,1)+IF(AY4&lt;AY$33,1)+IF(AY4&lt;AY$34,1)+IF(AY4&lt;AY$35,1)+IF(AY4&lt;AY$36,1)+IF(AY4&lt;AY$37,1)+IF(AY4&lt;AY$38,1)+IF(AY4&lt;AY$39,1)+IF(AY4&lt;AY$40,1)+IF(AY4&lt;AY$41,1)+IF(AY4&lt;AY$42,1)+IF(AY4&lt;AY$43,1)+IF(AY4&lt;AY$44,1)+IF(AY4&lt;AY$45,1)+IF(AY4&lt;AY$46,1)+IF(AY4&lt;AY$47,1)+IF(AY4&lt;AY$48,1)+IF(AY4&lt;AY$49,1)+IF(AY4&lt;AY$50,1)+IF(AY4&lt;AY$51,1)+IF(AY4&lt;AY$52,1)+IF(AY4&lt;AY$53,1)+IF(AY4&lt;AY$54,1)+BE4+1</f>
        <v>1</v>
      </c>
      <c r="BG4" s="36"/>
      <c r="BH4" s="37">
        <f>IF($R4&gt;$R$5,1)+IF($R4=$R$5,0.5)+IF($AF4&gt;$AF$5,1)+IF($AF4=$AF$5,0.5)+IF($AT4&gt;$AT$5,1)+IF($AT4=$AT$5,0.5)</f>
        <v>1.5</v>
      </c>
      <c r="BI4" s="37">
        <f>IF($R4&gt;$R$6,1)+IF($R4=$R$6,0.5)+IF($AF4&gt;$AF$6,1)+IF($AF4=$AF$6,0.5)+IF($AT4&gt;$AT$6,1)+IF($AT4=$AT$6,0.5)</f>
        <v>1.5</v>
      </c>
      <c r="BJ4" s="37">
        <f>IF($R4&gt;$R$7,1)+IF($R4=$R$7,0.5)+IF($AF4&gt;$AF$7,1)+IF($AF4=$AF$7,0.5)+IF($AT4&gt;$AT$7,1)+IF($AT4=$AT$7,0.5)</f>
        <v>1.5</v>
      </c>
      <c r="BK4" s="37">
        <f>IF($R4&gt;$R$8,1)+IF($R4=$R$8,0.5)+IF($AF4&gt;$AF$8,1)+IF($AF4=$AF$8,0.5)+IF($AT4&gt;$AT$8,1)+IF($AT4=$AT$8,0.5)</f>
        <v>1.5</v>
      </c>
      <c r="BL4" s="37">
        <f>IF($R4&gt;$R$9,1)+IF($R4=$R$9,0.5)+IF($AF4&gt;$AF$9,1)+IF($AF4=$AF$9,0.5)+IF($AT4&gt;$AT$9,1)+IF($AT4=$AT$9,0.5)</f>
        <v>1.5</v>
      </c>
      <c r="BM4" s="37">
        <f aca="true" t="shared" si="13" ref="BM4:BM9">IF($R4&gt;$R$10,1)+IF($R4=$R$10,0.5)+IF($AF4&gt;$AF$10,1)+IF($AF4=$AF$10,0.5)+IF($AT4&gt;$AT$10,1)+IF($AT4=$AT$10,0.5)</f>
        <v>1.5</v>
      </c>
      <c r="BN4" s="37">
        <f aca="true" t="shared" si="14" ref="BN4:BN10">IF($R4&gt;$R$11,1)+IF($R4=$R$11,0.5)+IF($AF4&gt;$AF$11,1)+IF($AF4=$AF$11,0.5)+IF($AT4&gt;$AT$11,1)+IF($AT4=$AT$11,0.5)</f>
        <v>1.5</v>
      </c>
      <c r="BO4" s="37">
        <f aca="true" t="shared" si="15" ref="BO4:BO11">IF($R4&gt;$R$12,1)+IF($R4=$R$12,0.5)+IF($AF4&gt;$AF$12,1)+IF($AF4=$AF$12,0.5)+IF($AT4&gt;$AT$12,1)+IF($AT4=$AT$12,0.5)</f>
        <v>1.5</v>
      </c>
      <c r="BP4" s="37">
        <f aca="true" t="shared" si="16" ref="BP4:BP12">IF($R4&gt;$R$13,1)+IF($R4=$R$13,0.5)+IF($AF4&gt;$AF$13,1)+IF($AF4=$AF$13,0.5)+IF($AT4&gt;$AT$13,1)+IF($AT4=$AT$13,0.5)</f>
        <v>1.5</v>
      </c>
      <c r="BQ4" s="37">
        <f aca="true" t="shared" si="17" ref="BQ4:BQ13">IF($R4&gt;$R$14,1)+IF($R4=$R$14,0.5)+IF($AF4&gt;$AF$14,1)+IF($AF4=$AF$14,0.5)+IF($AT4&gt;$AT$14,1)+IF($AT4=$AT$14,0.5)</f>
        <v>1.5</v>
      </c>
      <c r="BR4" s="37">
        <f aca="true" t="shared" si="18" ref="BR4:BR14">IF($R4&gt;$R$15,1)+IF($R4=$R$15,0.5)+IF($AF4&gt;$AF$15,1)+IF($AF4=$AF$15,0.5)+IF($AT4&gt;$AT$15,1)+IF($AT4=$AT$15,0.5)</f>
        <v>1.5</v>
      </c>
      <c r="BS4" s="37">
        <f aca="true" t="shared" si="19" ref="BS4:BS15">IF($R4&gt;$R$16,1)+IF($R4=$R$16,0.5)+IF($AF4&gt;$AF$16,1)+IF($AF4=$AF$16,0.5)+IF($AT4&gt;$AT$16,1)+IF($AT4=$AT$16,0.5)</f>
        <v>1.5</v>
      </c>
      <c r="BT4" s="37">
        <f aca="true" t="shared" si="20" ref="BT4:BT16">IF($R4&gt;$R$17,1)+IF($R4=$R$17,0.5)+IF($AF4&gt;$AF$17,1)+IF($AF4=$AF$17,0.5)+IF($AT4&gt;$AT$17,1)+IF($AT4=$AT$17,0.5)</f>
        <v>1.5</v>
      </c>
      <c r="BU4" s="37">
        <f aca="true" t="shared" si="21" ref="BU4:BU17">IF($R4&gt;$R$18,1)+IF($R4=$R$18,0.5)+IF($AF4&gt;$AF$18,1)+IF($AF4=$AF$18,0.5)+IF($AT4&gt;$AT$18,1)+IF($AT4=$AT$18,0.5)</f>
        <v>1.5</v>
      </c>
      <c r="BV4" s="37">
        <f aca="true" t="shared" si="22" ref="BV4:BV18">IF($R4&gt;$R$19,1)+IF($R4=$R$19,0.5)+IF($AF4&gt;$AF$19,1)+IF($AF4=$AF$19,0.5)+IF($AT4&gt;$AT$19,1)+IF($AT4=$AT$19,0.5)</f>
        <v>1.5</v>
      </c>
      <c r="BW4" s="37">
        <f aca="true" t="shared" si="23" ref="BW4:BW19">IF($R4&gt;$R$20,1)+IF($R4=$R$20,0.5)+IF($AF4&gt;$AF$20,1)+IF($AF4=$AF$20,0.5)+IF($AT4&gt;$AT$20,1)+IF($AT4=$AT$20,0.5)</f>
        <v>1.5</v>
      </c>
      <c r="BX4" s="37">
        <f aca="true" t="shared" si="24" ref="BX4:BX20">IF($R4&gt;$R$21,1)+IF($R4=$R$21,0.5)+IF($AF4&gt;$AF$21,1)+IF($AF4=$AF$21,0.5)+IF($AT4&gt;$AT$21,1)+IF($AT4=$AT$21,0.5)</f>
        <v>1.5</v>
      </c>
      <c r="BY4" s="37">
        <f aca="true" t="shared" si="25" ref="BY4:BY21">IF($R4&gt;$R$22,1)+IF($R4=$R$22,0.5)+IF($AF4&gt;$AF$22,1)+IF($AF4=$AF$22,0.5)+IF($AT4&gt;$AT$22,1)+IF($AT4=$AT$22,0.5)</f>
        <v>1.5</v>
      </c>
      <c r="BZ4" s="37">
        <f aca="true" t="shared" si="26" ref="BZ4:BZ22">IF($R4&gt;$R$23,1)+IF($R4=$R$23,0.5)+IF($AF4&gt;$AF$23,1)+IF($AF4=$AF$23,0.5)+IF($AT4&gt;$AT$23,1)+IF($AT4=$AT$23,0.5)</f>
        <v>1.5</v>
      </c>
      <c r="CA4" s="37">
        <f aca="true" t="shared" si="27" ref="CA4:CA23">IF($R4&gt;$R$24,1)+IF($R4=$R$24,0.5)+IF($AF4&gt;$AF$24,1)+IF($AF4=$AF$24,0.5)+IF($AT4&gt;$AT$24,1)+IF($AT4=$AT$24,0.5)</f>
        <v>1.5</v>
      </c>
      <c r="CB4" s="37">
        <f aca="true" t="shared" si="28" ref="CB4:CB24">IF($R4&gt;$R$25,1)+IF($R4=$R$25,0.5)+IF($AF4&gt;$AF$25,1)+IF($AF4=$AF$25,0.5)+IF($AT4&gt;$AT$25,1)+IF($AT4=$AT$25,0.5)</f>
        <v>1.5</v>
      </c>
      <c r="CC4" s="37">
        <f aca="true" t="shared" si="29" ref="CC4:CC25">IF($R4&gt;$R$26,1)+IF($R4=$R$26,0.5)+IF($AF4&gt;$AF$26,1)+IF($AF4=$AF$26,0.5)+IF($AT4&gt;$AT$26,1)+IF($AT4=$AT$26,0.5)</f>
        <v>1.5</v>
      </c>
      <c r="CD4" s="37">
        <f aca="true" t="shared" si="30" ref="CD4:CD26">IF($R4&gt;$R$27,1)+IF($R4=$R$27,0.5)+IF($AF4&gt;$AF$27,1)+IF($AF4=$AF$27,0.5)+IF($AT4&gt;$AT$27,1)+IF($AT4=$AT$27,0.5)</f>
        <v>1.5</v>
      </c>
      <c r="CE4" s="37">
        <f aca="true" t="shared" si="31" ref="CE4:CE27">IF($R4&gt;$R$28,1)+IF($R4=$R$28,0.5)+IF($AF4&gt;$AF$28,1)+IF($AF4=$AF$28,0.5)+IF($AT4&gt;$AT$28,1)+IF($AT4=$AT$28,0.5)</f>
        <v>1.5</v>
      </c>
      <c r="CF4" s="37">
        <f aca="true" t="shared" si="32" ref="CF4:CF28">IF($R4&gt;$R$29,1)+IF($R4=$R$29,0.5)+IF($AF4&gt;$AF$29,1)+IF($AF4=$AF$29,0.5)+IF($AT4&gt;$AT$29,1)+IF($AT4=$AT$29,0.5)</f>
        <v>1.5</v>
      </c>
      <c r="CG4" s="37">
        <f aca="true" t="shared" si="33" ref="CG4:CG29">IF($R4&gt;$R$30,1)+IF($R4=$R$30,0.5)+IF($AF4&gt;$AF$30,1)+IF($AF4=$AF$30,0.5)+IF($AT4&gt;$AT$30,1)+IF($AT4=$AT$30,0.5)</f>
        <v>1.5</v>
      </c>
      <c r="CH4" s="37">
        <f aca="true" t="shared" si="34" ref="CH4:CH30">IF($R4&gt;$R$31,1)+IF($R4=$R$31,0.5)+IF($AF4&gt;$AF$31,1)+IF($AF4=$AF$31,0.5)+IF($AT4&gt;$AT$31,1)+IF($AT4=$AT$31,0.5)</f>
        <v>1.5</v>
      </c>
      <c r="CI4" s="37">
        <f aca="true" t="shared" si="35" ref="CI4:CI31">IF($R4&gt;$R$32,1)+IF($R4=$R$32,0.5)+IF($AF4&gt;$AF$32,1)+IF($AF4=$AF$32,0.5)+IF($AT4&gt;$AT$32,1)+IF($AT4=$AT$32,0.5)</f>
        <v>1.5</v>
      </c>
      <c r="CJ4" s="37">
        <f aca="true" t="shared" si="36" ref="CJ4:CJ32">IF($R4&gt;$R$33,1)+IF($R4=$R$33,0.5)+IF($AF4&gt;$AF$33,1)+IF($AF4=$AF$33,0.5)+IF($AT4&gt;$AT$33,1)+IF($AT4=$AT$33,0.5)</f>
        <v>1.5</v>
      </c>
      <c r="CK4" s="37">
        <f aca="true" t="shared" si="37" ref="CK4:CK33">IF($R4&gt;$R$34,1)+IF($R4=$R$34,0.5)+IF($AF4&gt;$AF$34,1)+IF($AF4=$AF$34,0.5)+IF($AT4&gt;$AT$34,1)+IF($AT4=$AT$34,0.5)</f>
        <v>1.5</v>
      </c>
      <c r="CL4" s="37">
        <f aca="true" t="shared" si="38" ref="CL4:CL34">IF($R4&gt;$R$35,1)+IF($R4=$R$35,0.5)+IF($AF4&gt;$AF$35,1)+IF($AF4=$AF$35,0.5)+IF($AT4&gt;$AT$35,1)+IF($AT4=$AT$35,0.5)</f>
        <v>1.5</v>
      </c>
      <c r="CM4" s="37">
        <f aca="true" t="shared" si="39" ref="CM4:CM35">IF($R4&gt;$R$36,1)+IF($R4=$R$36,0.5)+IF($AF4&gt;$AF$36,1)+IF($AF4=$AF$36,0.5)+IF($AT4&gt;$AT$36,1)+IF($AT4=$AT$36,0.5)</f>
        <v>1.5</v>
      </c>
      <c r="CN4" s="37">
        <f aca="true" t="shared" si="40" ref="CN4:CN36">IF($R4&gt;$R$37,1)+IF($R4=$R$37,0.5)+IF($AF4&gt;$AF$37,1)+IF($AF4=$AF$37,0.5)+IF($AT4&gt;$AT$37,1)+IF($AT4=$AT$37,0.5)</f>
        <v>1.5</v>
      </c>
      <c r="CO4" s="37">
        <f aca="true" t="shared" si="41" ref="CO4:CO37">IF($R4&gt;$R$38,1)+IF($R4=$R$38,0.5)+IF($AF4&gt;$AF$38,1)+IF($AF4=$AF$38,0.5)+IF($AT4&gt;$AT$38,1)+IF($AT4=$AT$38,0.5)</f>
        <v>1.5</v>
      </c>
      <c r="CP4" s="37">
        <f aca="true" t="shared" si="42" ref="CP4:CP38">IF($R4&gt;$R$39,1)+IF($R4=$R$39,0.5)+IF($AF4&gt;$AF$39,1)+IF($AF4=$AF$39,0.5)+IF($AT4&gt;$AT$39,1)+IF($AT4=$AT$39,0.5)</f>
        <v>1.5</v>
      </c>
      <c r="CQ4" s="37">
        <f aca="true" t="shared" si="43" ref="CQ4:CQ39">IF($R4&gt;$R$40,1)+IF($R4=$R$40,0.5)+IF($AF4&gt;$AF$40,1)+IF($AF4=$AF$40,0.5)+IF($AT4&gt;$AT$40,1)+IF($AT4=$AT$40,0.5)</f>
        <v>1.5</v>
      </c>
      <c r="CR4" s="37">
        <f aca="true" t="shared" si="44" ref="CR4:CR40">IF($R4&gt;$R$41,1)+IF($R4=$R$41,0.5)+IF($AF4&gt;$AF$41,1)+IF($AF4=$AF$41,0.5)+IF($AT4&gt;$AT$41,1)+IF($AT4=$AT$41,0.5)</f>
        <v>1.5</v>
      </c>
      <c r="CS4" s="37">
        <f aca="true" t="shared" si="45" ref="CS4:CS41">IF($R4&gt;$R$42,1)+IF($R4=$R$42,0.5)+IF($AF4&gt;$AF$42,1)+IF($AF4=$AF$42,0.5)+IF($AT4&gt;$AT$42,1)+IF($AT4=$AT$42,0.5)</f>
        <v>1.5</v>
      </c>
      <c r="CT4" s="37">
        <f aca="true" t="shared" si="46" ref="CT4:CT42">IF($R4&gt;$R$43,1)+IF($R4=$R$43,0.5)+IF($AF4&gt;$AF$43,1)+IF($AF4=$AF$43,0.5)+IF($AT4&gt;$AT$43,1)+IF($AT4=$AT$43,0.5)</f>
        <v>1.5</v>
      </c>
      <c r="CU4" s="37">
        <f aca="true" t="shared" si="47" ref="CU4:CU43">IF($R4&gt;$R$44,1)+IF($R4=$R$44,0.5)+IF($AF4&gt;$AF$44,1)+IF($AF4=$AF$44,0.5)+IF($AT4&gt;$AT$44,1)+IF($AT4=$AT$44,0.5)</f>
        <v>1.5</v>
      </c>
      <c r="CV4" s="37">
        <f aca="true" t="shared" si="48" ref="CV4:CV44">IF($R4&gt;$R$45,1)+IF($R4=$R$45,0.5)+IF($AF4&gt;$AF$45,1)+IF($AF4=$AF$45,0.5)+IF($AT4&gt;$AT$45,1)+IF($AT4=$AT$45,0.5)</f>
        <v>1.5</v>
      </c>
      <c r="CW4" s="37">
        <f aca="true" t="shared" si="49" ref="CW4:CW45">IF($R4&gt;$R$46,1)+IF($R4=$R$46,0.5)+IF($AF4&gt;$AF$46,1)+IF($AF4=$AF$46,0.5)+IF($AT4&gt;$AT$46,1)+IF($AT4=$AT$46,0.5)</f>
        <v>1.5</v>
      </c>
      <c r="CX4" s="37">
        <f aca="true" t="shared" si="50" ref="CX4:CX46">IF($R4&gt;$R$47,1)+IF($R4=$R$47,0.5)+IF($AF4&gt;$AF$47,1)+IF($AF4=$AF$47,0.5)+IF($AT4&gt;$AT$47,1)+IF($AT4=$AT$47,0.5)</f>
        <v>1.5</v>
      </c>
      <c r="CY4" s="37">
        <f aca="true" t="shared" si="51" ref="CY4:CY47">IF($R4&gt;$R$48,1)+IF($R4=$R$48,0.5)+IF($AF4&gt;$AF$48,1)+IF($AF4=$AF$48,0.5)+IF($AT4&gt;$AT$48,1)+IF($AT4=$AT$48,0.5)</f>
        <v>1.5</v>
      </c>
      <c r="CZ4" s="37">
        <f aca="true" t="shared" si="52" ref="CZ4:CZ48">IF($R4&gt;$R$49,1)+IF($R4=$R$49,0.5)+IF($AF4&gt;$AF$49,1)+IF($AF4=$AF$49,0.5)+IF($AT4&gt;$AT$49,1)+IF($AT4=$AT$49,0.5)</f>
        <v>1.5</v>
      </c>
      <c r="DA4" s="37">
        <f aca="true" t="shared" si="53" ref="DA4:DA49">IF($R4&gt;$R$50,1)+IF($R4=$R$50,0.5)+IF($AF4&gt;$AF$50,1)+IF($AF4=$AF$50,0.5)+IF($AT4&gt;$AT$50,1)+IF($AT4=$AT$50,0.5)</f>
        <v>1.5</v>
      </c>
      <c r="DB4" s="37">
        <f aca="true" t="shared" si="54" ref="DB4:DB50">IF($R4&gt;$R$51,1)+IF($R4=$R$51,0.5)+IF($AF4&gt;$AF$51,1)+IF($AF4=$AF$51,0.5)+IF($AT4&gt;$AT$51,1)+IF($AT4=$AT$51,0.5)</f>
        <v>1.5</v>
      </c>
      <c r="DC4" s="37">
        <f aca="true" t="shared" si="55" ref="DC4:DC51">IF($R4&gt;$R$52,1)+IF($R4=$R$52,0.5)+IF($AF4&gt;$AF$52,1)+IF($AF4=$AF$52,0.5)+IF($AT4&gt;$AT$52,1)+IF($AT4=$AT$52,0.5)</f>
        <v>1.5</v>
      </c>
      <c r="DD4" s="37">
        <f aca="true" t="shared" si="56" ref="DD4:DD35">IF($R4&gt;$R$53,1)+IF($R4=$R$53,0.5)+IF($AF4&gt;$AF$53,1)+IF($AF4=$AF$53,0.5)+IF($AT4&gt;$AT$53,1)+IF($AT4=$AT$53,0.5)</f>
        <v>1.5</v>
      </c>
      <c r="DE4" s="37">
        <f aca="true" t="shared" si="57" ref="DE4:DE35">IF($R4&gt;$R$54,1)+IF($R4=$R$54,0.5)+IF($AF4&gt;$AF$54,1)+IF($AF4=$AF$54,0.5)+IF($AT4&gt;$AT$54,1)+IF($AT4=$AT$54,0.5)</f>
        <v>1.5</v>
      </c>
      <c r="DF4" s="37">
        <f aca="true" t="shared" si="58" ref="DF4:DF35">IF($R4&gt;$R$55,1)+IF($R4=$R$55,0.5)+IF($AF4&gt;$AF$55,1)+IF($AF4=$AF$55,0.5)+IF($AT4&gt;$AT$55,1)+IF($AT4=$AT$55,0.5)</f>
        <v>1.5</v>
      </c>
      <c r="DG4" s="37">
        <f aca="true" t="shared" si="59" ref="DG4:DG35">IF($R4&gt;$R$56,1)+IF($R4=$R$56,0.5)+IF($AF4&gt;$AF$56,1)+IF($AF4=$AF$56,0.5)+IF($AT4&gt;$AT$56,1)+IF($AT4=$AT$56,0.5)</f>
        <v>1.5</v>
      </c>
      <c r="DH4" s="37">
        <f aca="true" t="shared" si="60" ref="DH4:DH35">IF($R4&gt;$R$57,1)+IF($R4=$R$57,0.5)+IF($AF4&gt;$AF$57,1)+IF($AF4=$AF$57,0.5)+IF($AT4&gt;$AT$57,1)+IF($AT4=$AT$57,0.5)</f>
        <v>1.5</v>
      </c>
      <c r="DI4" s="37">
        <f aca="true" t="shared" si="61" ref="DI4:DI35">IF($R4&gt;$R$58,1)+IF($R4=$R$58,0.5)+IF($AF4&gt;$AF$58,1)+IF($AF4=$AF$58,0.5)+IF($AT4&gt;$AT$58,1)+IF($AT4=$AT$58,0.5)</f>
        <v>1.5</v>
      </c>
      <c r="DJ4" s="37">
        <f aca="true" t="shared" si="62" ref="DJ4:DJ35">IF($R4&gt;$R$59,1)+IF($R4=$R$59,0.5)+IF($AF4&gt;$AF$59,1)+IF($AF4=$AF$59,0.5)+IF($AT4&gt;$AT$59,1)+IF($AT4=$AT$59,0.5)</f>
        <v>1.5</v>
      </c>
      <c r="DK4" s="37">
        <f aca="true" t="shared" si="63" ref="DK4:DK35">IF($R4&gt;$R$60,1)+IF($R4=$R$60,0.5)+IF($AF4&gt;$AF$60,1)+IF($AF4=$AF$60,0.5)+IF($AT4&gt;$AT$60,1)+IF($AT4=$AT$60,0.5)</f>
        <v>1.5</v>
      </c>
      <c r="DL4" s="37">
        <f aca="true" t="shared" si="64" ref="DL4:DL35">IF($R4&gt;$R$61,1)+IF($R4=$R$61,0.5)+IF($AF4&gt;$AF$61,1)+IF($AF4=$AF$61,0.5)+IF($AT4&gt;$AT$61,1)+IF($AT4=$AT$61,0.5)</f>
        <v>1.5</v>
      </c>
      <c r="DM4" s="37">
        <f aca="true" t="shared" si="65" ref="DM4:DM35">IF($R4&gt;$R$62,1)+IF($R4=$R$62,0.5)+IF($AF4&gt;$AF$62,1)+IF($AF4=$AF$62,0.5)+IF($AT4&gt;$AT$62,1)+IF($AT4=$AT$62,0.5)</f>
        <v>1.5</v>
      </c>
      <c r="DN4" s="37">
        <f aca="true" t="shared" si="66" ref="DN4:DN35">IF($R4&gt;$R$63,1)+IF($R4=$R$63,0.5)+IF($AF4&gt;$AF$63,1)+IF($AF4=$AF$63,0.5)+IF($AT4&gt;$AT$63,1)+IF($AT4=$AT$63,0.5)</f>
        <v>1.5</v>
      </c>
      <c r="DO4" s="37">
        <f>IF($R4&gt;$R$64,1)+IF($R4=$R$64,0.5)+IF($AF4&gt;$AF$64,1)+IF($AF4=$AF$64,0.5)+IF($AT4&gt;$AT$64,1)+IF($AT4=$AT$64,0.5)</f>
        <v>1.5</v>
      </c>
      <c r="DP4" s="37">
        <f>IF($R4&gt;$R$65,1)+IF($R4=$R$65,0.5)+IF($AF4&gt;$AF$65,1)+IF($AF4=$AF$65,0.5)+IF($AT4&gt;$AT$65,1)+IF($AT4=$AT$65,0.5)</f>
        <v>1.5</v>
      </c>
      <c r="DQ4" s="37">
        <f>IF($R4&gt;$R$66,1)+IF($R4=$R$66,0.5)+IF($AF4&gt;$AF$66,1)+IF($AF4=$AF$66,0.5)+IF($AT4&gt;$AT$66,1)+IF($AT4=$AT$66,0.5)</f>
        <v>1.5</v>
      </c>
      <c r="DR4" s="37">
        <f>IF($R4&gt;$R$67,1)+IF($R4=$R$67,0.5)+IF($AF4&gt;$AF$67,1)+IF($AF4=$AF$67,0.5)+IF($AT4&gt;$AT$67,1)+IF($AT4=$AT$67,0.5)</f>
        <v>1.5</v>
      </c>
      <c r="DS4" s="37">
        <f>IF($R4&gt;$R$68,1)+IF($R4=$R$68,0.5)+IF($AF4&gt;$AF$68,1)+IF($AF4=$AF$68,0.5)+IF($AT4&gt;$AT$68,1)+IF($AT4=$AT$68,0.5)</f>
        <v>1.5</v>
      </c>
      <c r="DT4" s="37">
        <f>IF($R4&gt;$R$69,1)+IF($R4=$R$69,0.5)+IF($AF4&gt;$AF$69,1)+IF($AF4=$AF$69,0.5)+IF($AT4&gt;$AT$69,1)+IF($AT4=$AT$69,0.5)</f>
        <v>1.5</v>
      </c>
      <c r="DU4" s="37">
        <f>IF($R4&gt;$R$70,1)+IF($R4=$R$70,0.5)+IF($AF4&gt;$AF$70,1)+IF($AF4=$AF$70,0.5)+IF($AT4&gt;$AT$70,1)+IF($AT4=$AT$70,0.5)</f>
        <v>1.5</v>
      </c>
      <c r="DV4" s="37">
        <f>IF($R4&gt;$R$71,1)+IF($R4=$R$71,0.5)+IF($AF4&gt;$AF$71,1)+IF($AF4=$AF$71,0.5)+IF($AT4&gt;$AT$71,1)+IF($AT4=$AT$71,0.5)</f>
        <v>1.5</v>
      </c>
      <c r="DW4" s="37">
        <f>IF($R4&gt;$R$72,1)+IF($R4=$R$72,0.5)+IF($AF4&gt;$AF$72,1)+IF($AF4=$AF$72,0.5)+IF($AT4&gt;$AT$72,1)+IF($AT4=$AT$72,0.5)</f>
        <v>1.5</v>
      </c>
      <c r="DX4" s="37">
        <f>IF($R4&gt;$R$73,1)+IF($R4=$R$73,0.5)+IF($AF4&gt;$AF$73,1)+IF($AF4=$AF$73,0.5)+IF($AT4&gt;$AT$73,1)+IF($AT4=$AT$73,0.5)</f>
        <v>1.5</v>
      </c>
      <c r="DY4" s="37">
        <f>IF($R4&gt;$R$74,1)+IF($R4=$R$74,0.5)+IF($AF4&gt;$AF$74,1)+IF($AF4=$AF$74,0.5)+IF($AT4&gt;$AT$74,1)+IF($AT4=$AT$74,0.5)</f>
        <v>1.5</v>
      </c>
      <c r="DZ4" s="37">
        <f>IF($R4&gt;$R$75,1)+IF($R4=$R$75,0.5)+IF($AF4&gt;$AF$75,1)+IF($AF4=$AF$75,0.5)+IF($AT4&gt;$AT$75,1)+IF($AT4=$AT$75,0.5)</f>
        <v>1.5</v>
      </c>
      <c r="EA4" s="37">
        <f>IF($R4&gt;$R$76,1)+IF($R4=$R$76,0.5)+IF($AF4&gt;$AF$76,1)+IF($AF4=$AF$76,0.5)+IF($AT4&gt;$AT$76,1)+IF($AT4=$AT$76,0.5)</f>
        <v>1.5</v>
      </c>
      <c r="EB4" s="37">
        <f>IF($R4&gt;$R$77,1)+IF($R4=$R$77,0.5)+IF($AF4&gt;$AF$77,1)+IF($AF4=$AF$77,0.5)+IF($AT4&gt;$AT$77,1)+IF($AT4=$AT$77,0.5)</f>
        <v>1.5</v>
      </c>
      <c r="EC4" s="37">
        <f>IF($R4&gt;$R$78,1)+IF($R4=$R$78,0.5)+IF($AF4&gt;$AF$78,1)+IF($AF4=$AF$78,0.5)+IF($AT4&gt;$AT$78,1)+IF($AT4=$AT$78,0.5)</f>
        <v>1.5</v>
      </c>
      <c r="ED4" s="37">
        <f>IF($R4&gt;$R$79,1)+IF($R4=$R$79,0.5)+IF($AF4&gt;$AF$79,1)+IF($AF4=$AF$79,0.5)+IF($AT4&gt;$AT$79,1)+IF($AT4=$AT$79,0.5)</f>
        <v>1.5</v>
      </c>
      <c r="EE4" s="37">
        <f>IF($R4&gt;$R$80,1)+IF($R4=$R$80,0.5)+IF($AF4&gt;$AF$80,1)+IF($AF4=$AF$80,0.5)+IF($AT4&gt;$AT$80,1)+IF($AT4=$AT$80,0.5)</f>
        <v>1.5</v>
      </c>
      <c r="EF4" s="37">
        <f>IF($R4&gt;$R$81,1)+IF($R4=$R$81,0.5)+IF($AF4&gt;$AF$81,1)+IF($AF4=$AF$81,0.5)+IF($AT4&gt;$AT$81,1)+IF($AT4=$AT$81,0.5)</f>
        <v>1.5</v>
      </c>
      <c r="EG4" s="37">
        <f>IF($R4&gt;$R$82,1)+IF($R4=$R$82,0.5)+IF($AF4&gt;$AF$82,1)+IF($AF4=$AF$82,0.5)+IF($AT4&gt;$AT$82,1)+IF($AT4=$AT$82,0.5)</f>
        <v>1.5</v>
      </c>
      <c r="EH4" s="37">
        <f>IF($R4&gt;$R$83,1)+IF($R4=$R$83,0.5)+IF($AF4&gt;$AF$83,1)+IF($AF4=$AF$83,0.5)+IF($AT4&gt;$AT$83,1)+IF($AT4=$AT$83,0.5)</f>
        <v>1.5</v>
      </c>
    </row>
    <row r="5" spans="1:138" ht="20.25" customHeight="1">
      <c r="A5" s="55">
        <f>BF5</f>
        <v>1</v>
      </c>
      <c r="B5" s="49">
        <v>2</v>
      </c>
      <c r="C5" s="57" t="str">
        <f>'Ordine Entrata'!B5</f>
        <v> </v>
      </c>
      <c r="D5" s="58" t="str">
        <f>'Ordine Entrata'!D5</f>
        <v> </v>
      </c>
      <c r="E5" s="136"/>
      <c r="F5" s="135"/>
      <c r="G5" s="8"/>
      <c r="H5" s="135"/>
      <c r="I5" s="135"/>
      <c r="J5" s="8">
        <f t="shared" si="0"/>
        <v>0</v>
      </c>
      <c r="K5" s="20">
        <f>IF((J5+H5/1000)&gt;(J$4+H$4/1000),1)+IF((J5+H5/1000)=(J$4+H$4/1000),0.5)+IF((J5+H5/1000)&gt;(J$5+H$5/1000),1)+IF((J5+H5/1000)=(J$5+H$5/1000),0.5)+IF((J5+H5/1000)&gt;(J$6+H$6/1000),1)+IF((J5+H5/1000)=(J$6+H$6/1000),0.5)+IF((J5+H5/1000)&gt;(J$7+H$7/1000),1)+IF((J5+H5/1000)=(J$7+H$7/1000),0.5)+IF((J5+H5/1000)&gt;(J$8+H$8/1000),1)+IF((J5+H5/1000)=(J$8+H$8/1000),0.5)+IF((J5+H5/1000)&gt;(J$9+H$9/1000),1)+IF((J5+H5/1000)=(J$9+H$9/1000),0.5)+IF((J5+H5/1000)&gt;(J$10+H$10/1000),1)+IF((J5+H5/1000)=(J$10+H$10/1000),0.5)+IF((J5+H5/1000)&gt;(J$11+H$11/1000),1)+IF((J5+H5/1000)=(J$11+H$11/1000),0.5)+IF((J5+H5/1000)&gt;(J$12+H$12/1000),1)+IF((J5+H5/1000)=(J$12+H$12/1000),0.5)+IF((J5+H5/1000)&gt;(J$13+H$13/1000),1)+IF((J5+H5/1000)=(J$13+H$13/1000),0.5)+IF((J5+H5/1000)&gt;(J$14+H$14/1000),1)+IF((J5+H5/1000)=(J$14+H$14/1000),0.5)+IF((J5+H5/1000)&gt;(J$15+H$15/1000),1)+IF((J5+H5/1000)=(J$15+H$15/1000),0.5)</f>
        <v>6</v>
      </c>
      <c r="L5" s="20">
        <f>K5+IF((J5+H5/1000)&gt;(J$16+H$16/1000),1)+IF((J5+H5/1000)=(J$16+H$16/1000),0.5)+IF((J5+H5/1000)&gt;(J$17+H$17/1000),1)+IF((J5+H5/1000)=(J$17+H$17/1000),0.5)+IF((J5+H5/1000)&gt;(J$18+H$18/1000),1)+IF((J5+H5/1000)=(J$18+H$18/1000),0.5)+IF((J5+H5/1000)&gt;(J$19+H$19/1000),1)+IF((J5+H5/1000)=(J$19+H$19/1000),0.5)+IF((J5+H5/1000)&gt;(J$20+H$20/1000),1)+IF((J5+H5/1000)=(J$20+H$20/1000),0.5)+IF((J5+H5/1000)&gt;(J$21+H$21/1000),1)+IF((J5+H5/1000)=(J$21+H$21/1000),0.5)+IF((J5+H5/1000)&gt;(J$22+H$22/1000),1)+IF((J5+H5/1000)=(J$22+H$22/1000),0.5)+IF((J5+H5/1000)&gt;(J$23+H$23/1000),1)+IF((J5+H5/1000)=(J$23+H$23/1000),0.5)+IF((J5+H5/1000)&gt;(J$24+H$24/1000),1)+IF((J5+H5/1000)=(J$24+H$24/1000),0.5)+IF((J5+H5/1000)&gt;(J$25+H$25/1000),1)+IF((J5+H5/1000)=(J$25+H$25/1000),0.5)</f>
        <v>11</v>
      </c>
      <c r="M5" s="20">
        <f>L5+IF((J5+H5/1000)&gt;(J$26+H$26/1000),1)+IF((J5+H5/1000)=(J$26+H$26/1000),0.5)+IF((J5+H5/1000)&gt;(J$27+H$27/1000),1)+IF((J5+H5/1000)=(J$27+H$27/1000),0.5)+IF((J5+H5/1000)&gt;(J$28+H$28/1000),1)+IF((J5+H5/1000)=(J$28+H$28/1000),0.5)+IF((J5+H5/1000)&gt;(J$29+H$29/1000),1)+IF((J5+H5/1000)=(J$29+H$29/1000),0.5)+IF((J5+H5/1000)&gt;(J$30+H$30/1000),1)+IF((J5+H5/1000)=(J$30+H$30/1000),0.5)+IF((J5+H5/1000)&gt;(J$31+H$31/1000),1)+IF((J5+H5/1000)=(J$31+H$31/1000),0.5)+IF((J5+H5/1000)&gt;(J$32+H$32/1000),1)+IF((J5+H5/1000)=(J$32+H$32/1000),0.5)+IF((J5+H5/1000)&gt;(J$33+H$33/1000),1)+IF((J5+H5/1000)=(J$33+H$33/1000),0.5)+IF((J5+H5/1000)&gt;(J$34+H$34/1000),1)+IF((J5+H5/1000)=(J$34+H$34/1000),0.5)+IF((J5+H5/1000)&gt;(J$35+H$35/1000),1)+IF((J5+H5/1000)=(J$35+H$35/1000),0.5)</f>
        <v>16</v>
      </c>
      <c r="N5" s="20">
        <f t="shared" si="1"/>
        <v>21</v>
      </c>
      <c r="O5" s="20">
        <f t="shared" si="2"/>
        <v>26</v>
      </c>
      <c r="P5" s="20">
        <f>O5+IF((J5+F5/1000)&gt;(J$56+F$56/1000),1)+IF((J5+F5/1000)=(J$56+F$56/1000),0.5)+IF((J5+F5/1000)&gt;(J$57+F$57/1000),1)+IF((J5+F5/1000)=(J$57+F$57/1000),0.5)+IF((J5+F5/1000)&gt;(J$58+F$58/1000),1)+IF((J5+F5/1000)=(J$58+F$58/1000),0.5)+IF((J5+F5/1000)&gt;(J$59+F$59/1000),1)+IF((J5+F5/1000)=(J$59+F$59/1000),0.5)+IF((J5+F5/1000)&gt;(J$60+F$60/1000),1)+IF((J5+F5/1000)=(J$60+F$60/1000),0.5)+IF((J5+F5/1000)&gt;(J$61+J$61/1000),1)+IF((J5+F5/1000)=(H$61+J$61/1000),0.5)+IF((J5+F5/1000)&gt;(J$62+F$62/1000),1)+IF((J5+F5/1000)=(J$62+F$62/1000),0.5)+IF((J5+F5/1000)&gt;(J$63+F$63/1000),1)+IF((J5+F5/1000)=(J$63+F$63/1000),0.5)+IF((J5+F5/1000)&gt;(J$64+F$64/1000),1)+IF((J5+F5/1000)=(J$64+F$64/1000),0.5)+IF((J5+F5/1000)&gt;(J$65+F$65/1000),1)+IF((J5+F5/1000)=(J$65+F$65/1000),0.5)</f>
        <v>31</v>
      </c>
      <c r="Q5" s="20">
        <f>P5+IF((J5+G5/1000)&gt;(J$66+G$66/1000),1)+IF((J5+G5/1000)=(J$66+G$66/1000),0.5)+IF((J5+G5/1000)&gt;(J$67+G$67/1000),1)+IF((J5+G5/1000)=(J$67+G$67/1000),0.5)+IF((J5+G5/1000)&gt;(J$68+G$68/1000),1)+IF((J5+G5/1000)=(J$68+G$68/1000),0.5)+IF((J5+G5/1000)&gt;(J$69+G$69/1000),1)+IF((J5+G5/1000)=(J$69+G$69/1000),0.5)+IF((J5+G5/1000)&gt;(J$70+G$70/1000),1)+IF((J5+G5/1000)=(J$70+G$70/1000),0.5)+IF((J5+G5/1000)&gt;(J$71+G$71/1000),1)+IF((J5+G5/1000)=(J$71+G$71/1000),0.5)+IF((J5+G5/1000)&gt;(J$72+G$72/1000),1)+IF((J5+G5/1000)=(J$72+G$72/1000),0.5)+IF((J5+G5/1000)&gt;(J$73+G$73/1000),1)+IF((J5+G5/1000)=(J$73+G$73/1000),0.5)+IF((J5+G5/1000)&gt;(J$74+G$74/1000),1)+IF((J5+G5/1000)=(J$74+G$74/1000),0.5)+IF((J5+G5/1000)&gt;(J$75+G$75/1000),1)+IF((J5+G5/1000)=(J$75+G$75/1000),0.5)</f>
        <v>36</v>
      </c>
      <c r="R5" s="21">
        <f aca="true" t="shared" si="67" ref="R5:R68">Q5+IF((J5+H5/1000)&gt;(J$76+H$76/1000),1)+IF((J5+H5/1000)=(J$76+H$76/1000),0.5)+IF((J5+H5/1000)&gt;(J$77+H$77/1000),1)+IF((J5+H5/1000)=(J$77+H$77/1000),0.5)+IF((J5+H5/1000)&gt;(J$78+H$78/1000),1)+IF((J5+H5/1000)=(J$78+H$78/1000),0.5)+IF((J5+H5/1000)&gt;(J$79+H$79/1000),1)+IF((J5+H5/1000)=(J$79+H$79/1000),0.5)+IF((J5+H5/1000)&gt;(J$80+H$80/1000),1)+IF((J5+H5/1000)=(J$80+H$80/1000),0.5)+IF((J5+H5/1000)&gt;(J$81+H$81/1000),1)+IF((J5+H5/1000)=(J$81+H$81/1000),0.5)+IF((J5+H5/1000)&gt;(J$82+H$82/1000),1)+IF((J5+H5/1000)=(J$82+H$82/1000),0.5)+IF((J5+H5/1000)&gt;(J$83+H$83/1000),1)+IF((J5+H5/1000)=(J$83+H$83/1000),0.5)-80.5+$A$84</f>
        <v>-40.5</v>
      </c>
      <c r="S5" s="136"/>
      <c r="T5" s="135"/>
      <c r="U5" s="20"/>
      <c r="V5" s="135"/>
      <c r="W5" s="135"/>
      <c r="X5" s="20">
        <f t="shared" si="3"/>
        <v>0</v>
      </c>
      <c r="Y5" s="20">
        <f>IF((X5+V5/1000)&gt;(X$4+V$4/1000),1)+IF((X5+V5/1000)=(X$4+V$4/1000),0.5)+IF((X5+V5/1000)&gt;(X$5+V$5/1000),1)+IF((X5+V5/1000)=(X$5+V$5/1000),0.5)+IF((X5+V5/1000)&gt;(X$6+V$6/1000),1)+IF((X5+V5/1000)=(X$6+V$6/1000),0.5)+IF((X5+V5/1000)&gt;(X$7+V$7/1000),1)+IF((X5+V5/1000)=(X$7+V$7/1000),0.5)+IF((X5+V5/1000)&gt;(X$8+V$8/1000),1)+IF((X5+V5/1000)=(X$8+V$8/1000),0.5)+IF((X5+V5/1000)&gt;(X$9+V$9/1000),1)+IF((X5+V5/1000)=(X$9+V$9/1000),0.5)+IF((X5+V5/1000)&gt;(X$10+V$10/1000),1)+IF((X5+V5/1000)=(X$10+V$10/1000),0.5)+IF((X5+V5/1000)&gt;(X$11+V$11/1000),1)+IF((X5+V5/1000)=(X$11+V$11/1000),0.5)+IF((X5+V5/1000)&gt;(X$12+V$12/1000),1)+IF((X5+V5/1000)=(X$12+V$12/1000),0.5)+IF((X5+V5/1000)&gt;(X$13+V$13/1000),1)+IF((X5+V5/1000)=(X$13+V$13/1000),0.5)+IF((X5+V5/1000)&gt;(X$14+V$14/1000),1)+IF((X5+V5/1000)=(X$14+V$14/1000),0.5)+IF((X5+V5/1000)&gt;(X$15+V$15/1000),1)+IF((X5+V5/1000)=(X$15+V$15/1000),0.5)</f>
        <v>6</v>
      </c>
      <c r="Z5" s="20">
        <f>Y5+IF((X5+V5/1000)&gt;(X$16+V$16/1000),1)+IF((X5+V5/1000)=(X$16+V$16/1000),0.5)+IF((X5+V5/1000)&gt;(X$17+V$17/1000),1)+IF((X5+V5/1000)=(X$17+V$17/1000),0.5)+IF((X5+V5/1000)&gt;(X$18+V$18/1000),1)+IF((X5+V5/1000)=(X$18+V$18/1000),0.5)+IF((X5+V5/1000)&gt;(X$19+V$19/1000),1)+IF((X5+V5/1000)=(X$19+V$19/1000),0.5)+IF((X5+V5/1000)&gt;(X$20+V$20/1000),1)+IF((X5+V5/1000)=(X$20+V$20/1000),0.5)+IF((X5+V5/1000)&gt;(X$21+V$21/1000),1)+IF((X5+V5/1000)=(X$21+V$21/1000),0.5)+IF((X5+V5/1000)&gt;(X$22+V$22/1000),1)+IF((X5+V5/1000)=(X$22+V$22/1000),0.5)+IF((X5+V5/1000)&gt;(X$23+V$23/1000),1)+IF((X5+V5/1000)=(X$23+V$23/1000),0.5)+IF((X5+V5/1000)&gt;(X$24+V$24/1000),1)+IF((X5+V5/1000)=(X$24+V$24/1000),0.5)+IF((X5+V5/1000)&gt;(X$25+V$25/1000),1)+IF((X5+V5/1000)=(X$25+V$25/1000),0.5)</f>
        <v>11</v>
      </c>
      <c r="AA5" s="20">
        <f>Z5+IF((X5+V5/1000)&gt;(X$26+V$26/1000),1)+IF((X5+V5/1000)=(X$26+V$26/1000),0.5)+IF((X5+V5/1000)&gt;(X$27+V$27/1000),1)+IF((X5+V5/1000)=(X$27+V$27/1000),0.5)+IF((X5+V5/1000)&gt;(X$28+V$28/1000),1)+IF((X5+V5/1000)=(X$28+V$28/1000),0.5)+IF((X5+V5/1000)&gt;(X$29+V$29/1000),1)+IF((X5+V5/1000)=(X$29+V$29/1000),0.5)+IF((X5+V5/1000)&gt;(X$30+V$30/1000),1)+IF((X5+V5/1000)=(X$30+V$30/1000),0.5)+IF((X5+V5/1000)&gt;(X$31+V$31/1000),1)+IF((X5+V5/1000)=(X$31+V$31/1000),0.5)+IF((X5+V5/1000)&gt;(X$32+V$32/1000),1)+IF((X5+V5/1000)=(X$32+V$32/1000),0.5)+IF((X5+V5/1000)&gt;(X$33+V$33/1000),1)+IF((X5+V5/1000)=(X$33+V$33/1000),0.5)+IF((X5+V5/1000)&gt;(X$34+V$34/1000),1)+IF((X5+V5/1000)=(X$34+V$34/1000),0.5)+IF((X5+V5/1000)&gt;(X$35+V$35/1000),1)+IF((X5+V5/1000)=(X$35+V$35/1000),0.5)</f>
        <v>16</v>
      </c>
      <c r="AB5" s="20">
        <f t="shared" si="4"/>
        <v>21</v>
      </c>
      <c r="AC5" s="20">
        <f t="shared" si="5"/>
        <v>26</v>
      </c>
      <c r="AD5" s="20">
        <f>AC5+IF((X5+T5/1000)&gt;(X$56+T$56/1000),1)+IF((X5+T5/1000)=(X$56+T$56/1000),0.5)+IF((X5+T5/1000)&gt;(X$57+T$57/1000),1)+IF((X5+T5/1000)=(X$57+T$57/1000),0.5)+IF((X5+T5/1000)&gt;(X$58+T$58/1000),1)+IF((X5+T5/1000)=(X$58+T$58/1000),0.5)+IF((X5+T5/1000)&gt;(X$59+T$59/1000),1)+IF((X5+T5/1000)=(X$59+T$59/1000),0.5)+IF((X5+T5/1000)&gt;(X$60+T$60/1000),1)+IF((X5+T5/1000)=(X$60+T$60/1000),0.5)+IF((X5+T5/1000)&gt;(X$61+X$61/1000),1)+IF((X5+T5/1000)=(V$61+X$61/1000),0.5)+IF((X5+T5/1000)&gt;(X$62+T$62/1000),1)+IF((X5+T5/1000)=(X$62+T$62/1000),0.5)+IF((X5+T5/1000)&gt;(X$63+T$63/1000),1)+IF((X5+T5/1000)=(X$63+T$63/1000),0.5)+IF((X5+T5/1000)&gt;(X$64+T$64/1000),1)+IF((X5+T5/1000)=(X$64+T$64/1000),0.5)+IF((X5+T5/1000)&gt;(X$65+T$65/1000),1)+IF((X5+T5/1000)=(X$65+T$65/1000),0.5)</f>
        <v>31</v>
      </c>
      <c r="AE5" s="20">
        <f>AD5+IF((X5+U5/1000)&gt;(X$66+U$66/1000),1)+IF((X5+U5/1000)=(X$66+U$66/1000),0.5)+IF((X5+U5/1000)&gt;(X$67+U$67/1000),1)+IF((X5+U5/1000)=(X$67+U$67/1000),0.5)+IF((X5+U5/1000)&gt;(X$68+U$68/1000),1)+IF((X5+U5/1000)=(X$68+U$68/1000),0.5)+IF((X5+U5/1000)&gt;(X$69+U$69/1000),1)+IF((X5+U5/1000)=(X$69+U$69/1000),0.5)+IF((X5+U5/1000)&gt;(X$70+U$70/1000),1)+IF((X5+U5/1000)=(X$70+U$70/1000),0.5)+IF((X5+U5/1000)&gt;(X$71+U$71/1000),1)+IF((X5+U5/1000)=(X$71+U$71/1000),0.5)+IF((X5+U5/1000)&gt;(X$72+U$72/1000),1)+IF((X5+U5/1000)=(X$72+U$72/1000),0.5)+IF((X5+U5/1000)&gt;(X$73+U$73/1000),1)+IF((X5+U5/1000)=(X$73+U$73/1000),0.5)+IF((X5+U5/1000)&gt;(X$74+U$74/1000),1)+IF((X5+U5/1000)=(X$74+U$74/1000),0.5)+IF((X5+U5/1000)&gt;(X$75+U$75/1000),1)+IF((X5+U5/1000)=(X$75+U$75/1000),0.5)</f>
        <v>36</v>
      </c>
      <c r="AF5" s="21">
        <f aca="true" t="shared" si="68" ref="AF5:AF68">AE5+IF((X5+V5/1000)&gt;(X$76+V$76/1000),1)+IF((X5+V5/1000)=(X$76+V$76/1000),0.5)+IF((X5+V5/1000)&gt;(X$77+V$77/1000),1)+IF((X5+V5/1000)=(X$77+V$77/1000),0.5)+IF((X5+V5/1000)&gt;(X$78+V$78/1000),1)+IF((X5+V5/1000)=(X$78+V$78/1000),0.5)+IF((X5+V5/1000)&gt;(X$79+V$79/1000),1)+IF((X5+V5/1000)=(X$79+V$79/1000),0.5)+IF((X5+V5/1000)&gt;(X$80+V$80/1000),1)+IF((X5+V5/1000)=(X$80+V$80/1000),0.5)+IF((X5+V5/1000)&gt;(X$81+V$81/1000),1)+IF((X5+V5/1000)=(X$81+V$81/1000),0.5)+IF((X5+V5/1000)&gt;(X$82+V$82/1000),1)+IF((X5+V5/1000)=(X$82+V$82/1000),0.5)+IF((X5+V5/1000)&gt;(X$83+V$83/1000),1)+IF((X5+V5/1000)=(X$83+V$83/1000),0.5)-80.5+$A$84</f>
        <v>-40.5</v>
      </c>
      <c r="AG5" s="136"/>
      <c r="AH5" s="135"/>
      <c r="AI5" s="20"/>
      <c r="AJ5" s="135"/>
      <c r="AK5" s="135"/>
      <c r="AL5" s="20">
        <f t="shared" si="6"/>
        <v>0</v>
      </c>
      <c r="AM5" s="20">
        <f>IF((AL5+AJ5/1000)&gt;(AL$4+AJ$4/1000),1)+IF((AL5+AJ5/1000)=(AL$4+AJ$4/1000),0.5)+IF((AL5+AJ5/1000)&gt;(AL$5+AJ$5/1000),1)+IF((AL5+AJ5/1000)=(AL$5+AJ$5/1000),0.5)+IF((AL5+AJ5/1000)&gt;(AL$6+AJ$6/1000),1)+IF((AL5+AJ5/1000)=(AL$6+AJ$6/1000),0.5)+IF((AL5+AJ5/1000)&gt;(AL$7+AJ$7/1000),1)+IF((AL5+AJ5/1000)=(AL$7+AJ$7/1000),0.5)+IF((AL5+AJ5/1000)&gt;(AL$8+AJ$8/1000),1)+IF((AL5+AJ5/1000)=(AL$8+AJ$8/1000),0.5)+IF((AL5+AJ5/1000)&gt;(AL$9+AJ$9/1000),1)+IF((AL5+AJ5/1000)=(AL$9+AJ$9/1000),0.5)+IF((AL5+AJ5/1000)&gt;(AL$10+AJ$10/1000),1)+IF((AL5+AJ5/1000)=(AL$10+AJ$10/1000),0.5)+IF((AL5+AJ5/1000)&gt;(AL$11+AJ$11/1000),1)+IF((AL5+AJ5/1000)=(AL$11+AJ$11/1000),0.5)+IF((AL5+AJ5/1000)&gt;(AL$12+AJ$12/1000),1)+IF((AL5+AJ5/1000)=(AL$12+AJ$12/1000),0.5)+IF((AL5+AJ5/1000)&gt;(AL$13+AJ$13/1000),1)+IF((AL5+AJ5/1000)=(AL$13+AJ$13/1000),0.5)+IF((AL5+AJ5/1000)&gt;(AL$14+AJ$14/1000),1)+IF((AL5+AJ5/1000)=(AL$14+AJ$14/1000),0.5)+IF((AL5+AJ5/1000)&gt;(AL$15+AJ$15/1000),1)+IF((AL5+AJ5/1000)=(AL$15+AJ$15/1000),0.5)</f>
        <v>6</v>
      </c>
      <c r="AN5" s="20">
        <f>AM5+IF((AL5+AJ5/1000)&gt;(AL$16+AJ$16/1000),1)+IF((AL5+AJ5/1000)=(AL$16+AJ$16/1000),0.5)+IF((AL5+AJ5/1000)&gt;(AL$17+AJ$17/1000),1)+IF((AL5+AJ5/1000)=(AL$17+AJ$17/1000),0.5)+IF((AL5+AJ5/1000)&gt;(AL$18+AJ$18/1000),1)+IF((AL5+AJ5/1000)=(AL$18+AJ$18/1000),0.5)+IF((AL5+AJ5/1000)&gt;(AL$19+AJ$19/1000),1)+IF((AL5+AJ5/1000)=(AL$19+AJ$19/1000),0.5)+IF((AL5+AJ5/1000)&gt;(AL$20+AJ$20/1000),1)+IF((AL5+AJ5/1000)=(AL$20+AJ$20/1000),0.5)+IF((AL5+AJ5/1000)&gt;(AL$21+AJ$21/1000),1)+IF((AL5+AJ5/1000)=(AL$21+AJ$21/1000),0.5)+IF((AL5+AJ5/1000)&gt;(AL$22+AJ$22/1000),1)+IF((AL5+AJ5/1000)=(AL$22+AJ$22/1000),0.5)+IF((AL5+AJ5/1000)&gt;(AL$23+AJ$23/1000),1)+IF((AL5+AJ5/1000)=(AL$23+AJ$23/1000),0.5)+IF((AL5+AJ5/1000)&gt;(AL$24+AJ$24/1000),1)+IF((AL5+AJ5/1000)=(AL$24+AJ$24/1000),0.5)+IF((AL5+AJ5/1000)&gt;(AL$25+AJ$25/1000),1)+IF((AL5+AJ5/1000)=(AL$25+AJ$25/1000),0.5)</f>
        <v>11</v>
      </c>
      <c r="AO5" s="20">
        <f>AN5+IF((AL5+AJ5/1000)&gt;(AL$26+AJ$26/1000),1)+IF((AL5+AJ5/1000)=(AL$26+AJ$26/1000),0.5)+IF((AL5+AJ5/1000)&gt;(AL$27+AJ$27/1000),1)+IF((AL5+AJ5/1000)=(AL$27+AJ$27/1000),0.5)+IF((AL5+AJ5/1000)&gt;(AL$28+AJ$28/1000),1)+IF((AL5+AJ5/1000)=(AL$28+AJ$28/1000),0.5)+IF((AL5+AJ5/1000)&gt;(AL$29+AJ$29/1000),1)+IF((AL5+AJ5/1000)=(AL$29+AJ$29/1000),0.5)+IF((AL5+AJ5/1000)&gt;(AL$30+AJ$30/1000),1)+IF((AL5+AJ5/1000)=(AL$30+AJ$30/1000),0.5)+IF((AL5+AJ5/1000)&gt;(AL$31+AJ$31/1000),1)+IF((AL5+AJ5/1000)=(AL$31+AJ$31/1000),0.5)+IF((AL5+AJ5/1000)&gt;(AL$32+AJ$32/1000),1)+IF((AL5+AJ5/1000)=(AL$32+AJ$32/1000),0.5)+IF((AL5+AJ5/1000)&gt;(AL$33+AJ$33/1000),1)+IF((AL5+AJ5/1000)=(AL$33+AJ$33/1000),0.5)+IF((AL5+AJ5/1000)&gt;(AL$34+AJ$34/1000),1)+IF((AL5+AJ5/1000)=(AL$34+AJ$34/1000),0.5)+IF((AL5+AJ5/1000)&gt;(AL$35+AJ$35/1000),1)+IF((AL5+AJ5/1000)=(AL$35+AJ$35/1000),0.5)</f>
        <v>16</v>
      </c>
      <c r="AP5" s="20">
        <f t="shared" si="7"/>
        <v>21</v>
      </c>
      <c r="AQ5" s="20">
        <f t="shared" si="8"/>
        <v>26</v>
      </c>
      <c r="AR5" s="20">
        <f>AQ5+IF((AL5+AH5/1000)&gt;(AL$56+AH$56/1000),1)+IF((AL5+AH5/1000)=(AL$56+AH$56/1000),0.5)+IF((AL5+AH5/1000)&gt;(AL$57+AH$57/1000),1)+IF((AL5+AH5/1000)=(AL$57+AH$57/1000),0.5)+IF((AL5+AH5/1000)&gt;(AL$58+AH$58/1000),1)+IF((AL5+AH5/1000)=(AL$58+AH$58/1000),0.5)+IF((AL5+AH5/1000)&gt;(AL$59+AH$59/1000),1)+IF((AL5+AH5/1000)=(AL$59+AH$59/1000),0.5)+IF((AL5+AH5/1000)&gt;(AL$60+AH$60/1000),1)+IF((AL5+AH5/1000)=(AL$60+AH$60/1000),0.5)+IF((AL5+AH5/1000)&gt;(AL$61+AL$61/1000),1)+IF((AL5+AH5/1000)=(AJ$61+AL$61/1000),0.5)+IF((AL5+AH5/1000)&gt;(AL$62+AH$62/1000),1)+IF((AL5+AH5/1000)=(AL$62+AH$62/1000),0.5)+IF((AL5+AH5/1000)&gt;(AL$63+AH$63/1000),1)+IF((AL5+AH5/1000)=(AL$63+AH$63/1000),0.5)+IF((AL5+AH5/1000)&gt;(AL$64+AH$64/1000),1)+IF((AL5+AH5/1000)=(AL$64+AH$64/1000),0.5)+IF((AL5+AH5/1000)&gt;(AL$65+AH$65/1000),1)+IF((AL5+AH5/1000)=(AL$65+AH$65/1000),0.5)</f>
        <v>31</v>
      </c>
      <c r="AS5" s="20">
        <f>AR5+IF((AL5+AI5/1000)&gt;(AL$66+AI$66/1000),1)+IF((AL5+AI5/1000)=(AL$66+AI$66/1000),0.5)+IF((AL5+AI5/1000)&gt;(AL$67+AI$67/1000),1)+IF((AL5+AI5/1000)=(AL$67+AI$67/1000),0.5)+IF((AL5+AI5/1000)&gt;(AL$68+AI$68/1000),1)+IF((AL5+AI5/1000)=(AL$68+AI$68/1000),0.5)+IF((AL5+AI5/1000)&gt;(AL$69+AI$69/1000),1)+IF((AL5+AI5/1000)=(AL$69+AI$69/1000),0.5)+IF((AL5+AI5/1000)&gt;(AL$70+AI$70/1000),1)+IF((AL5+AI5/1000)=(AL$70+AI$70/1000),0.5)+IF((AL5+AI5/1000)&gt;(AL$71+AI$71/1000),1)+IF((AL5+AI5/1000)=(AL$71+AI$71/1000),0.5)+IF((AL5+AI5/1000)&gt;(AL$72+AI$72/1000),1)+IF((AL5+AI5/1000)=(AL$72+AI$72/1000),0.5)+IF((AL5+AI5/1000)&gt;(AL$73+AI$73/1000),1)+IF((AL5+AI5/1000)=(AL$73+AI$73/1000),0.5)+IF((AL5+AI5/1000)&gt;(AL$74+AI$74/1000),1)+IF((AL5+AI5/1000)=(AL$74+AI$74/1000),0.5)+IF((AL5+AI5/1000)&gt;(AL$75+AI$75/1000),1)+IF((AL5+AI5/1000)=(AL$75+AI$75/1000),0.5)</f>
        <v>36</v>
      </c>
      <c r="AT5" s="21">
        <f aca="true" t="shared" si="69" ref="AT5:AT68">AS5+IF((AL5+AJ5/1000)&gt;(AL$76+AJ$76/1000),1)+IF((AL5+AJ5/1000)=(AL$76+AJ$76/1000),0.5)+IF((AL5+AJ5/1000)&gt;(AL$77+AJ$77/1000),1)+IF((AL5+AJ5/1000)=(AL$77+AJ$77/1000),0.5)+IF((AL5+AJ5/1000)&gt;(AL$78+AJ$78/1000),1)+IF((AL5+AJ5/1000)=(AL$78+AJ$78/1000),0.5)+IF((AL5+AJ5/1000)&gt;(AL$79+AJ$79/1000),1)+IF((AL5+AJ5/1000)=(AL$79+AJ$79/1000),0.5)+IF((AL5+AJ5/1000)&gt;(AL$80+AJ$80/1000),1)+IF((AL5+AJ5/1000)=(AL$80+AJ$80/1000),0.5)+IF((AL5+AJ5/1000)&gt;(AL$81+AJ$81/1000),1)+IF((AL5+AJ5/1000)=(AL$81+AJ$81/1000),0.5)+IF((AL5+AJ5/1000)&gt;(AL$82+AJ$82/1000),1)+IF((AL5+AJ5/1000)=(AL$82+AJ$82/1000),0.5)+IF((AL5+AJ5/1000)&gt;(AL$83+AJ$83/1000),1)+IF((AL5+AJ5/1000)=(AL$83+AJ$83/1000),0.5)-80.5+$A$84</f>
        <v>-40.5</v>
      </c>
      <c r="AU5" s="38">
        <f>IF(BG5&gt;1.5,1)+IF(BG5=1.5,0.5)+IF(BH5&gt;1.5,1)+IF(BH5=1.5,0.5)+IF(BI5&gt;1.5,1)+IF(BI5=1.5,0.5)+IF(BJ5&gt;1.5,1)+IF(BJ5=1.5,0.5)+IF(BK5&gt;1.5,1)+IF(BK5=1.5,0.5)+IF(BL5&gt;1.5,1)+IF(BL5=1.5,0.5)+IF(BM5&gt;1.5,1)+IF(BM5=1.5,0.5)+IF(BN5&gt;1.5,1)+IF(BN5=1.5,0.5)+IF(BO5&gt;1.5,1)+IF(BO5=1.5,0.5)+IF(BP5&gt;1.5,1)+IF(BP5=1.5,0.5)+IF(BQ5&gt;1.5,1)+IF(BQ5=1.5,0.5)+IF(BR5&gt;1.5,1)+IF(BR5=1.5,0.5)+IF(BS5&gt;1.5,1)+IF(BS5=1.5,0.5)+IF(BT5&gt;1.5,1)+IF(BT5=1.5,0.5)+IF(BU5&gt;1.5,1)+IF(BU5=1.5,0.5)+IF(BV5&gt;1.5,1)+IF(BV5=1.5,0.5)+IF(BW5&gt;1.5,1)+IF(BW5=1.5,0.5)+IF(BX5&gt;1.5,1)+IF(BX5=1.5,0.5)+IF(BY5&gt;1.5,1)+IF(BY5=1.5,0.5)+IF(BZ5&gt;1.5,1)+IF(BZ5=1.5,0.5)+IF(CA5&gt;1.5,1)+IF(CA5=1.5,0.5)+IF(CB5&gt;1.5,1)+IF(CB5=1.5,0.5)+IF(CC5&gt;1.5,1)+IF(CC5=1.5,0.5)+IF(CD5&gt;1.5,1)+IF(CD5=1.5,0.5)+IF(CE5&gt;1.5,1)+IF(CE5=1.5,0.5)</f>
        <v>12</v>
      </c>
      <c r="AV5" s="20">
        <f>AU5+IF(CF5&gt;1.5,1)+IF(CF5=1.5,0.5)+IF(CG5&gt;1.5,1)+IF(CG5=1.5,0.5)+IF(CH5&gt;1.5,1)+IF(CH5=1.5,0.5)+IF(CI5&gt;1.5,1)+IF(CI5=1.5,0.5)+IF(CJ5&gt;1.5,1)+IF(CJ5=1.5,0.5)+IF(CK5&gt;1.5,1)+IF(CK5=1.5,0.5)+IF(CL5&gt;1.5,1)+IF(CL5=1.5,0.5)+IF(CM5&gt;1.5,1)+IF(CM5=1.5,0.5)+IF(CN5&gt;1.5,1)+IF(CN5=1.5,0.5)+IF(CO5&gt;1.5,1)+IF(CO5=1.5,0.5)+IF(CP5&gt;1.5,1)+IF(CP5=1.5,0.5)+IF(CQ5&gt;1.5,1)+IF(CQ5=1.5,0.5)+IF(CR5&gt;1.5,1)+IF(CR5=1.5,0.5)+IF(CS5&gt;1.5,1)+IF(CS5=1.5,0.5)+IF(CT5&gt;1.5,1)+IF(CT5=1.5,0.5)+IF(CU5&gt;1.5,1)+IF(CU5=1.5,0.5)+IF(CV5&gt;1.5,1)+IF(CV5=1.5,0.5)+IF(CW5&gt;1.5,1)+IF(CW5=1.5,0.5)+IF(CX5&gt;1.5,1)+IF(CX5=1.5,0.5)+IF(CY5&gt;1.5,1)+IF(CY5=1.5,0.5)+IF(CZ5&gt;1.5,1)+IF(CZ5=1.5,0.5)+IF(DA5&gt;1.5,1)+IF(DA5=1.5,0.5)+IF(DB5&gt;1.5,1)+IF(DB5=1.5,0.5)+IF(DC5&gt;1.5,1)+IF(DC5=1.5,0.5)+IF(DD5&gt;1.5,1)+IF(DD5=1.5,0.5)</f>
        <v>24.5</v>
      </c>
      <c r="AW5" s="20">
        <f>AV5+IF(DE5&gt;1.5,1)+IF(DE5=1.5,0.5)+IF(DF5&gt;1.5,1)+IF(DF5=1.5,0.5)+IF(DG5&gt;1.5,1)+IF(DG5=1.5,0.5)+IF(DH5&gt;1.5,1)+IF(DH5=1.5,0.5)+IF(DI5&gt;1.5,1)+IF(DI5=1.5,0.5)+IF(DJ5&gt;1.5,1)+IF(DJ5=1.5,0.5)+IF(DK5&gt;1.5,1)+IF(DK5=1.5,0.5)+IF(DL5&gt;1.5,1)+IF(DL5=1.5,0.5)+IF(DM5&gt;1.5,1)+IF(DM5=1.5,0.5)+IF(DN5&gt;1.5,1)+IF(DN5=1.5,0.5)+IF(DO5&gt;1.5,1)+IF(DO5=1.5,0.5)+IF(DP5&gt;1.5,1)+IF(DP5=1.5,0.5)+IF(DQ5&gt;1.5,1)+IF(DQ5=1.5,0.5)+IF(DR5&gt;1.5,1)+IF(DR5=1.5,0.5)+IF(DS5&gt;1.5,1)+IF(DS5=1.5,0.5)+IF(DT5&gt;1.5,1)+IF(DT5=1.5,0.5)+IF(DU5&gt;1.5,1)+IF(DU5=1.5,0.5)+IF(DV5&gt;1.5,1)+IF(DV5=1.5,0.5)+IF(DW5&gt;1.5,1)+IF(DW5=1.5,0.5)+IF(DX5&gt;1.5,1)+IF(DX5=1.5,0.5)</f>
        <v>34.5</v>
      </c>
      <c r="AX5" s="20">
        <f>AW5+IF(DY5&gt;1.5,1)+IF(DY5=1.5,0.5)+IF(DZ5&gt;1.5,1)+IF(DZ5=1.5,0.5)+IF(EA5&gt;1.5,1)+IF(EA5=1.5,0.5)+IF(EB5&gt;1.5,1)+IF(EB5=1.5,0.5)+IF(EC5&gt;1.5,1)+IF(EC5=1.5,0.5)+IF(ED5&gt;1.5,1)+IF(ED5=1.5,0.5)+IF(EE5&gt;1.5,1)+IF(EE5=1.5,0.5)+IF(EF5&gt;1.5,1)+IF(EF5=1.5,0.5)+IF(EG5&gt;1.5,1)+IF(EG5=1.5,0.5)+IF(EH5&gt;1.5,1)+IF(EH5=1.5,0.5)-80+$A$84</f>
        <v>-40.5</v>
      </c>
      <c r="AY5" s="20">
        <f>AX5+BA5/1000+BB5/100000+BC5/10000000+BD5/1000000000</f>
        <v>-40.381512150000006</v>
      </c>
      <c r="AZ5" s="21">
        <f>IF(AX5=AX$46,CW5)+IF(AX5=AX$47,CX5)+IF(AX5=AX$48,CY5)+IF(AX5=AX$49,CZ5)+IF(AX5=AX$50,DA5)+IF(AX5=AX$51,DB5)+IF(AX5=AX$52,DC5)+IF(AX5=AX$53,DD5)+IF(AX5=AX$54,DE5)+IF(AX5=AX$55,DF5)+IF(AX5=AX$56,DG5)+IF(AX5=AX$57,DH5)+IF(AX5=AX$58,DI5)+IF(AX5=AX$59,DJ5)+IF(AX5=AX$60,DK5)+IF(AX5=AX$61,DL5)+IF(AX5=AX$62,DM5)+IF(AX5=AX$63,DN5)+IF(AX5=AX$64,DO5)+IF(AX5=AX$65,DP5)+IF(AX5=AX$66,DQ5)+IF(AX5=AX$67,DR5)+IF(AX5=AX$68,DS5)+IF(AX5=AX$69,DT5)+IF(AX5=AX$70,DU5)+IF(AX5=AX$71,DV5)+IF(AX5=AX$72,DW5)+IF(AX5=AX$73,DX5)+IF(AX5=AX$74,DY5)+IF(AX5=AX$75,DZ5)+IF(AX5=AX$76,EA5)+IF(AX5=AX$77,EB5)+IF(AX5=AX$78,EC5)+IF(AX5=AX$79,ED5)+IF(AX5=AX$80,EE5)+IF(AX5=AX$81,EF5)+IF(AX5=AX$82,EG5)+IF(AX5=AX$83,EH5)</f>
        <v>57</v>
      </c>
      <c r="BA5" s="21">
        <f t="shared" si="9"/>
        <v>118.5</v>
      </c>
      <c r="BB5" s="39">
        <f t="shared" si="10"/>
        <v>0</v>
      </c>
      <c r="BC5" s="39">
        <f t="shared" si="11"/>
        <v>-121.5</v>
      </c>
      <c r="BD5" s="39">
        <f t="shared" si="12"/>
        <v>0</v>
      </c>
      <c r="BE5" s="40">
        <f>IF(AY5&lt;AY$55,1)+IF(AY5&lt;AY$56,1)+IF(AY5&lt;AY$57,1)+IF(AY5&lt;AY$58,1)+IF(AY5&lt;AY$59,1)+IF(AY5&lt;AY$60,1)+IF(AY5&lt;AY$61,1)+IF(AY5&lt;AY$62,1)+IF(AY5&lt;AY$63,1)+IF(AY5&lt;AY$64,1)+IF(AY5&lt;AY$65,1)+IF(AY5&lt;AY$66,1)+IF(AY5&lt;AY$67,1)+IF(AY5&lt;AY$68,1)+IF(AY5&lt;AY$69,1)+IF(AY5&lt;AY$70,1)+IF(AY5&lt;AY$71,1)+IF(AY5&lt;AY$72,1)+IF(AY5&lt;AY$73,1)+IF(AY5&lt;AY$74,1)+IF(AY5&lt;AY$75,1)+IF(AY5&lt;AY$76,1)+IF(AY5&lt;AY$77,1)+IF(AY5&lt;AY$78,1)+IF(AY5&lt;AY$79,1)+IF(AY5&lt;AY$80,1)+IF(AY5&lt;AY$81,1)+IF(AY5&lt;AY$82,1)+IF(AY5&lt;AY$83,1)</f>
        <v>0</v>
      </c>
      <c r="BF5" s="41">
        <f aca="true" t="shared" si="70" ref="BF5:BF63">IF(AY5&lt;AY$4,1)+IF(AY5&lt;AY$5,1)+IF(AY5&lt;AY$6,1)+IF(AY5&lt;AY$7,1)+IF(AY5&lt;AY$8,1)+IF(AY5&lt;AY$9,1)+IF(AY5&lt;AY$10,1)+IF(AY5&lt;AY$11,1)+IF(AY5&lt;AY$12,1)+IF(AY5&lt;AY$13,1)+IF(AY5&lt;AY$14,1)+IF(AY5&lt;AY$15,1)+IF(AY5&lt;AY$16,1)+IF(AY5&lt;AY$17,1)+IF(AY5&lt;AY$18,1)+IF(AY5&lt;AY$19,1)+IF(AY5&lt;AY$20,1)+IF(AY5&lt;AY$21,1)+IF(AY5&lt;AY$22,1)+IF(AY5&lt;AY$23,1)+IF(AY5&lt;AY$24,1)+IF(AY5&lt;AY$25,1)+IF(AY5&lt;AY$26,1)+IF(AY5&lt;AY$27,1)+IF(AY5&lt;AY$28,1)+IF(AY5&lt;AY$29,1)+IF(AY5&lt;AY$30,1)+IF(AY5&lt;AY$31,1)+IF(AY5&lt;AY$32,1)+IF(AY5&lt;AY$33,1)+IF(AY5&lt;AY$34,1)+IF(AY5&lt;AY$35,1)+IF(AY5&lt;AY$36,1)+IF(AY5&lt;AY$37,1)+IF(AY5&lt;AY$38,1)+IF(AY5&lt;AY$39,1)+IF(AY5&lt;AY$40,1)+IF(AY5&lt;AY$41,1)+IF(AY5&lt;AY$42,1)+IF(AY5&lt;AY$43,1)+IF(AY5&lt;AY$44,1)+IF(AY5&lt;AY$45,1)+IF(AY5&lt;AY$46,1)+IF(AY5&lt;AY$47,1)+IF(AY5&lt;AY$48,1)+IF(AY5&lt;AY$49,1)+IF(AY5&lt;AY$50,1)+IF(AY5&lt;AY$51,1)+IF(AY5&lt;AY$52,1)+IF(AY5&lt;AY$53,1)+IF(AY5&lt;AY$54,1)+BE5+1</f>
        <v>1</v>
      </c>
      <c r="BG5" s="37">
        <f aca="true" t="shared" si="71" ref="BG5:BG36">IF($R5&gt;$R$4,1)+IF($R5=$R$4,0.5)+IF($AF5&gt;$AF$4,1)+IF($AF5=$AF$4,0.5)+IF($AT5&gt;$AT$4,1)+IF($AT5=$AT$4,0.5)</f>
        <v>1.5</v>
      </c>
      <c r="BH5" s="36"/>
      <c r="BI5" s="37">
        <f>IF($R5&gt;$R$6,1)+IF($R5=$R$6,0.5)+IF($AF5&gt;$AF$6,1)+IF($AF5=$AF$6,0.5)+IF($AT5&gt;$AT$6,1)+IF($AT5=$AT$6,0.5)</f>
        <v>1.5</v>
      </c>
      <c r="BJ5" s="37">
        <f>IF($R5&gt;$R$7,1)+IF($R5=$R$7,0.5)+IF($AF5&gt;$AF$7,1)+IF($AF5=$AF$7,0.5)+IF($AT5&gt;$AT$7,1)+IF($AT5=$AT$7,0.5)</f>
        <v>1.5</v>
      </c>
      <c r="BK5" s="37">
        <f>IF($R5&gt;$R$8,1)+IF($R5=$R$8,0.5)+IF($AF5&gt;$AF$8,1)+IF($AF5=$AF$8,0.5)+IF($AT5&gt;$AT$8,1)+IF($AT5=$AT$8,0.5)</f>
        <v>1.5</v>
      </c>
      <c r="BL5" s="37">
        <f>IF($R5&gt;$R$9,1)+IF($R5=$R$9,0.5)+IF($AF5&gt;$AF$9,1)+IF($AF5=$AF$9,0.5)+IF($AT5&gt;$AT$9,1)+IF($AT5=$AT$9,0.5)</f>
        <v>1.5</v>
      </c>
      <c r="BM5" s="37">
        <f t="shared" si="13"/>
        <v>1.5</v>
      </c>
      <c r="BN5" s="37">
        <f t="shared" si="14"/>
        <v>1.5</v>
      </c>
      <c r="BO5" s="37">
        <f t="shared" si="15"/>
        <v>1.5</v>
      </c>
      <c r="BP5" s="37">
        <f t="shared" si="16"/>
        <v>1.5</v>
      </c>
      <c r="BQ5" s="37">
        <f t="shared" si="17"/>
        <v>1.5</v>
      </c>
      <c r="BR5" s="37">
        <f t="shared" si="18"/>
        <v>1.5</v>
      </c>
      <c r="BS5" s="37">
        <f t="shared" si="19"/>
        <v>1.5</v>
      </c>
      <c r="BT5" s="37">
        <f t="shared" si="20"/>
        <v>1.5</v>
      </c>
      <c r="BU5" s="37">
        <f t="shared" si="21"/>
        <v>1.5</v>
      </c>
      <c r="BV5" s="37">
        <f t="shared" si="22"/>
        <v>1.5</v>
      </c>
      <c r="BW5" s="37">
        <f t="shared" si="23"/>
        <v>1.5</v>
      </c>
      <c r="BX5" s="37">
        <f t="shared" si="24"/>
        <v>1.5</v>
      </c>
      <c r="BY5" s="37">
        <f t="shared" si="25"/>
        <v>1.5</v>
      </c>
      <c r="BZ5" s="37">
        <f t="shared" si="26"/>
        <v>1.5</v>
      </c>
      <c r="CA5" s="37">
        <f t="shared" si="27"/>
        <v>1.5</v>
      </c>
      <c r="CB5" s="37">
        <f t="shared" si="28"/>
        <v>1.5</v>
      </c>
      <c r="CC5" s="37">
        <f t="shared" si="29"/>
        <v>1.5</v>
      </c>
      <c r="CD5" s="37">
        <f t="shared" si="30"/>
        <v>1.5</v>
      </c>
      <c r="CE5" s="37">
        <f t="shared" si="31"/>
        <v>1.5</v>
      </c>
      <c r="CF5" s="37">
        <f t="shared" si="32"/>
        <v>1.5</v>
      </c>
      <c r="CG5" s="37">
        <f t="shared" si="33"/>
        <v>1.5</v>
      </c>
      <c r="CH5" s="37">
        <f t="shared" si="34"/>
        <v>1.5</v>
      </c>
      <c r="CI5" s="37">
        <f t="shared" si="35"/>
        <v>1.5</v>
      </c>
      <c r="CJ5" s="37">
        <f t="shared" si="36"/>
        <v>1.5</v>
      </c>
      <c r="CK5" s="37">
        <f t="shared" si="37"/>
        <v>1.5</v>
      </c>
      <c r="CL5" s="37">
        <f t="shared" si="38"/>
        <v>1.5</v>
      </c>
      <c r="CM5" s="37">
        <f t="shared" si="39"/>
        <v>1.5</v>
      </c>
      <c r="CN5" s="37">
        <f t="shared" si="40"/>
        <v>1.5</v>
      </c>
      <c r="CO5" s="37">
        <f t="shared" si="41"/>
        <v>1.5</v>
      </c>
      <c r="CP5" s="37">
        <f t="shared" si="42"/>
        <v>1.5</v>
      </c>
      <c r="CQ5" s="37">
        <f t="shared" si="43"/>
        <v>1.5</v>
      </c>
      <c r="CR5" s="37">
        <f t="shared" si="44"/>
        <v>1.5</v>
      </c>
      <c r="CS5" s="37">
        <f t="shared" si="45"/>
        <v>1.5</v>
      </c>
      <c r="CT5" s="37">
        <f t="shared" si="46"/>
        <v>1.5</v>
      </c>
      <c r="CU5" s="37">
        <f t="shared" si="47"/>
        <v>1.5</v>
      </c>
      <c r="CV5" s="37">
        <f t="shared" si="48"/>
        <v>1.5</v>
      </c>
      <c r="CW5" s="37">
        <f t="shared" si="49"/>
        <v>1.5</v>
      </c>
      <c r="CX5" s="37">
        <f t="shared" si="50"/>
        <v>1.5</v>
      </c>
      <c r="CY5" s="37">
        <f t="shared" si="51"/>
        <v>1.5</v>
      </c>
      <c r="CZ5" s="37">
        <f t="shared" si="52"/>
        <v>1.5</v>
      </c>
      <c r="DA5" s="37">
        <f t="shared" si="53"/>
        <v>1.5</v>
      </c>
      <c r="DB5" s="37">
        <f t="shared" si="54"/>
        <v>1.5</v>
      </c>
      <c r="DC5" s="37">
        <f t="shared" si="55"/>
        <v>1.5</v>
      </c>
      <c r="DD5" s="37">
        <f t="shared" si="56"/>
        <v>1.5</v>
      </c>
      <c r="DE5" s="37">
        <f t="shared" si="57"/>
        <v>1.5</v>
      </c>
      <c r="DF5" s="37">
        <f t="shared" si="58"/>
        <v>1.5</v>
      </c>
      <c r="DG5" s="37">
        <f t="shared" si="59"/>
        <v>1.5</v>
      </c>
      <c r="DH5" s="37">
        <f t="shared" si="60"/>
        <v>1.5</v>
      </c>
      <c r="DI5" s="37">
        <f t="shared" si="61"/>
        <v>1.5</v>
      </c>
      <c r="DJ5" s="37">
        <f t="shared" si="62"/>
        <v>1.5</v>
      </c>
      <c r="DK5" s="37">
        <f t="shared" si="63"/>
        <v>1.5</v>
      </c>
      <c r="DL5" s="37">
        <f t="shared" si="64"/>
        <v>1.5</v>
      </c>
      <c r="DM5" s="37">
        <f t="shared" si="65"/>
        <v>1.5</v>
      </c>
      <c r="DN5" s="37">
        <f t="shared" si="66"/>
        <v>1.5</v>
      </c>
      <c r="DO5" s="37">
        <f aca="true" t="shared" si="72" ref="DO5:DO68">IF($R5&gt;$R$64,1)+IF($R5=$R$64,0.5)+IF($AF5&gt;$AF$64,1)+IF($AF5=$AF$64,0.5)+IF($AT5&gt;$AT$64,1)+IF($AT5=$AT$64,0.5)</f>
        <v>1.5</v>
      </c>
      <c r="DP5" s="37">
        <f aca="true" t="shared" si="73" ref="DP5:DP68">IF($R5&gt;$R$65,1)+IF($R5=$R$65,0.5)+IF($AF5&gt;$AF$65,1)+IF($AF5=$AF$65,0.5)+IF($AT5&gt;$AT$65,1)+IF($AT5=$AT$65,0.5)</f>
        <v>1.5</v>
      </c>
      <c r="DQ5" s="37">
        <f aca="true" t="shared" si="74" ref="DQ5:DQ68">IF($R5&gt;$R$66,1)+IF($R5=$R$66,0.5)+IF($AF5&gt;$AF$66,1)+IF($AF5=$AF$66,0.5)+IF($AT5&gt;$AT$66,1)+IF($AT5=$AT$66,0.5)</f>
        <v>1.5</v>
      </c>
      <c r="DR5" s="37">
        <f aca="true" t="shared" si="75" ref="DR5:DR68">IF($R5&gt;$R$67,1)+IF($R5=$R$67,0.5)+IF($AF5&gt;$AF$67,1)+IF($AF5=$AF$67,0.5)+IF($AT5&gt;$AT$67,1)+IF($AT5=$AT$67,0.5)</f>
        <v>1.5</v>
      </c>
      <c r="DS5" s="37">
        <f aca="true" t="shared" si="76" ref="DS5:DS67">IF($R5&gt;$R$68,1)+IF($R5=$R$68,0.5)+IF($AF5&gt;$AF$68,1)+IF($AF5=$AF$68,0.5)+IF($AT5&gt;$AT$68,1)+IF($AT5=$AT$68,0.5)</f>
        <v>1.5</v>
      </c>
      <c r="DT5" s="37">
        <f aca="true" t="shared" si="77" ref="DT5:DT68">IF($R5&gt;$R$69,1)+IF($R5=$R$69,0.5)+IF($AF5&gt;$AF$69,1)+IF($AF5=$AF$69,0.5)+IF($AT5&gt;$AT$69,1)+IF($AT5=$AT$69,0.5)</f>
        <v>1.5</v>
      </c>
      <c r="DU5" s="37">
        <f aca="true" t="shared" si="78" ref="DU5:DU68">IF($R5&gt;$R$70,1)+IF($R5=$R$70,0.5)+IF($AF5&gt;$AF$70,1)+IF($AF5=$AF$70,0.5)+IF($AT5&gt;$AT$70,1)+IF($AT5=$AT$70,0.5)</f>
        <v>1.5</v>
      </c>
      <c r="DV5" s="37">
        <f aca="true" t="shared" si="79" ref="DV5:DV68">IF($R5&gt;$R$71,1)+IF($R5=$R$71,0.5)+IF($AF5&gt;$AF$71,1)+IF($AF5=$AF$71,0.5)+IF($AT5&gt;$AT$71,1)+IF($AT5=$AT$71,0.5)</f>
        <v>1.5</v>
      </c>
      <c r="DW5" s="37">
        <f aca="true" t="shared" si="80" ref="DW5:DW68">IF($R5&gt;$R$72,1)+IF($R5=$R$72,0.5)+IF($AF5&gt;$AF$72,1)+IF($AF5=$AF$72,0.5)+IF($AT5&gt;$AT$72,1)+IF($AT5=$AT$72,0.5)</f>
        <v>1.5</v>
      </c>
      <c r="DX5" s="37">
        <f aca="true" t="shared" si="81" ref="DX5:DX68">IF($R5&gt;$R$73,1)+IF($R5=$R$73,0.5)+IF($AF5&gt;$AF$73,1)+IF($AF5=$AF$73,0.5)+IF($AT5&gt;$AT$73,1)+IF($AT5=$AT$73,0.5)</f>
        <v>1.5</v>
      </c>
      <c r="DY5" s="37">
        <f aca="true" t="shared" si="82" ref="DY5:DY68">IF($R5&gt;$R$74,1)+IF($R5=$R$74,0.5)+IF($AF5&gt;$AF$74,1)+IF($AF5=$AF$74,0.5)+IF($AT5&gt;$AT$74,1)+IF($AT5=$AT$74,0.5)</f>
        <v>1.5</v>
      </c>
      <c r="DZ5" s="37">
        <f aca="true" t="shared" si="83" ref="DZ5:DZ68">IF($R5&gt;$R$75,1)+IF($R5=$R$75,0.5)+IF($AF5&gt;$AF$75,1)+IF($AF5=$AF$75,0.5)+IF($AT5&gt;$AT$75,1)+IF($AT5=$AT$75,0.5)</f>
        <v>1.5</v>
      </c>
      <c r="EA5" s="37">
        <f aca="true" t="shared" si="84" ref="EA5:EA68">IF($R5&gt;$R$76,1)+IF($R5=$R$76,0.5)+IF($AF5&gt;$AF$76,1)+IF($AF5=$AF$76,0.5)+IF($AT5&gt;$AT$76,1)+IF($AT5=$AT$76,0.5)</f>
        <v>1.5</v>
      </c>
      <c r="EB5" s="37">
        <f aca="true" t="shared" si="85" ref="EB5:EB68">IF($R5&gt;$R$77,1)+IF($R5=$R$77,0.5)+IF($AF5&gt;$AF$77,1)+IF($AF5=$AF$77,0.5)+IF($AT5&gt;$AT$77,1)+IF($AT5=$AT$77,0.5)</f>
        <v>1.5</v>
      </c>
      <c r="EC5" s="37">
        <f aca="true" t="shared" si="86" ref="EC5:EC68">IF($R5&gt;$R$78,1)+IF($R5=$R$78,0.5)+IF($AF5&gt;$AF$78,1)+IF($AF5=$AF$78,0.5)+IF($AT5&gt;$AT$78,1)+IF($AT5=$AT$78,0.5)</f>
        <v>1.5</v>
      </c>
      <c r="ED5" s="37">
        <f aca="true" t="shared" si="87" ref="ED5:ED68">IF($R5&gt;$R$79,1)+IF($R5=$R$79,0.5)+IF($AF5&gt;$AF$79,1)+IF($AF5=$AF$79,0.5)+IF($AT5&gt;$AT$79,1)+IF($AT5=$AT$79,0.5)</f>
        <v>1.5</v>
      </c>
      <c r="EE5" s="37">
        <f aca="true" t="shared" si="88" ref="EE5:EE68">IF($R5&gt;$R$80,1)+IF($R5=$R$80,0.5)+IF($AF5&gt;$AF$80,1)+IF($AF5=$AF$80,0.5)+IF($AT5&gt;$AT$80,1)+IF($AT5=$AT$80,0.5)</f>
        <v>1.5</v>
      </c>
      <c r="EF5" s="37">
        <f aca="true" t="shared" si="89" ref="EF5:EF68">IF($R5&gt;$R$81,1)+IF($R5=$R$81,0.5)+IF($AF5&gt;$AF$81,1)+IF($AF5=$AF$81,0.5)+IF($AT5&gt;$AT$81,1)+IF($AT5=$AT$81,0.5)</f>
        <v>1.5</v>
      </c>
      <c r="EG5" s="37">
        <f aca="true" t="shared" si="90" ref="EG5:EG68">IF($R5&gt;$R$82,1)+IF($R5=$R$82,0.5)+IF($AF5&gt;$AF$82,1)+IF($AF5=$AF$82,0.5)+IF($AT5&gt;$AT$82,1)+IF($AT5=$AT$82,0.5)</f>
        <v>1.5</v>
      </c>
      <c r="EH5" s="37">
        <f aca="true" t="shared" si="91" ref="EH5:EH68">IF($R5&gt;$R$83,1)+IF($R5=$R$83,0.5)+IF($AF5&gt;$AF$83,1)+IF($AF5=$AF$83,0.5)+IF($AT5&gt;$AT$83,1)+IF($AT5=$AT$83,0.5)</f>
        <v>1.5</v>
      </c>
    </row>
    <row r="6" spans="1:138" ht="20.25" customHeight="1">
      <c r="A6" s="55">
        <f aca="true" t="shared" si="92" ref="A6:A69">BF6</f>
        <v>1</v>
      </c>
      <c r="B6" s="50">
        <v>3</v>
      </c>
      <c r="C6" s="57" t="str">
        <f>'Ordine Entrata'!B6</f>
        <v> </v>
      </c>
      <c r="D6" s="58" t="str">
        <f>'Ordine Entrata'!D6</f>
        <v> </v>
      </c>
      <c r="E6" s="136"/>
      <c r="F6" s="135"/>
      <c r="G6" s="8"/>
      <c r="H6" s="135"/>
      <c r="I6" s="135"/>
      <c r="J6" s="8">
        <f t="shared" si="0"/>
        <v>0</v>
      </c>
      <c r="K6" s="20">
        <f aca="true" t="shared" si="93" ref="K6:K63">IF((J6+H6/1000)&gt;(J$4+H$4/1000),1)+IF((J6+H6/1000)=(J$4+H$4/1000),0.5)+IF((J6+H6/1000)&gt;(J$5+H$5/1000),1)+IF((J6+H6/1000)=(J$5+H$5/1000),0.5)+IF((J6+H6/1000)&gt;(J$6+H$6/1000),1)+IF((J6+H6/1000)=(J$6+H$6/1000),0.5)+IF((J6+H6/1000)&gt;(J$7+H$7/1000),1)+IF((J6+H6/1000)=(J$7+H$7/1000),0.5)+IF((J6+H6/1000)&gt;(J$8+H$8/1000),1)+IF((J6+H6/1000)=(J$8+H$8/1000),0.5)+IF((J6+H6/1000)&gt;(J$9+H$9/1000),1)+IF((J6+H6/1000)=(J$9+H$9/1000),0.5)+IF((J6+H6/1000)&gt;(J$10+H$10/1000),1)+IF((J6+H6/1000)=(J$10+H$10/1000),0.5)+IF((J6+H6/1000)&gt;(J$11+H$11/1000),1)+IF((J6+H6/1000)=(J$11+H$11/1000),0.5)+IF((J6+H6/1000)&gt;(J$12+H$12/1000),1)+IF((J6+H6/1000)=(J$12+H$12/1000),0.5)+IF((J6+H6/1000)&gt;(J$13+H$13/1000),1)+IF((J6+H6/1000)=(J$13+H$13/1000),0.5)+IF((J6+H6/1000)&gt;(J$14+H$14/1000),1)+IF((J6+H6/1000)=(J$14+H$14/1000),0.5)+IF((J6+H6/1000)&gt;(J$15+H$15/1000),1)+IF((J6+H6/1000)=(J$15+H$15/1000),0.5)</f>
        <v>6</v>
      </c>
      <c r="L6" s="20">
        <f aca="true" t="shared" si="94" ref="L6:L63">K6+IF((J6+H6/1000)&gt;(J$16+H$16/1000),1)+IF((J6+H6/1000)=(J$16+H$16/1000),0.5)+IF((J6+H6/1000)&gt;(J$17+H$17/1000),1)+IF((J6+H6/1000)=(J$17+H$17/1000),0.5)+IF((J6+H6/1000)&gt;(J$18+H$18/1000),1)+IF((J6+H6/1000)=(J$18+H$18/1000),0.5)+IF((J6+H6/1000)&gt;(J$19+H$19/1000),1)+IF((J6+H6/1000)=(J$19+H$19/1000),0.5)+IF((J6+H6/1000)&gt;(J$20+H$20/1000),1)+IF((J6+H6/1000)=(J$20+H$20/1000),0.5)+IF((J6+H6/1000)&gt;(J$21+H$21/1000),1)+IF((J6+H6/1000)=(J$21+H$21/1000),0.5)+IF((J6+H6/1000)&gt;(J$22+H$22/1000),1)+IF((J6+H6/1000)=(J$22+H$22/1000),0.5)+IF((J6+H6/1000)&gt;(J$23+H$23/1000),1)+IF((J6+H6/1000)=(J$23+H$23/1000),0.5)+IF((J6+H6/1000)&gt;(J$24+H$24/1000),1)+IF((J6+H6/1000)=(J$24+H$24/1000),0.5)+IF((J6+H6/1000)&gt;(J$25+H$25/1000),1)+IF((J6+H6/1000)=(J$25+H$25/1000),0.5)</f>
        <v>11</v>
      </c>
      <c r="M6" s="20">
        <f aca="true" t="shared" si="95" ref="M6:M63">L6+IF((J6+H6/1000)&gt;(J$26+H$26/1000),1)+IF((J6+H6/1000)=(J$26+H$26/1000),0.5)+IF((J6+H6/1000)&gt;(J$27+H$27/1000),1)+IF((J6+H6/1000)=(J$27+H$27/1000),0.5)+IF((J6+H6/1000)&gt;(J$28+H$28/1000),1)+IF((J6+H6/1000)=(J$28+H$28/1000),0.5)+IF((J6+H6/1000)&gt;(J$29+H$29/1000),1)+IF((J6+H6/1000)=(J$29+H$29/1000),0.5)+IF((J6+H6/1000)&gt;(J$30+H$30/1000),1)+IF((J6+H6/1000)=(J$30+H$30/1000),0.5)+IF((J6+H6/1000)&gt;(J$31+H$31/1000),1)+IF((J6+H6/1000)=(J$31+H$31/1000),0.5)+IF((J6+H6/1000)&gt;(J$32+H$32/1000),1)+IF((J6+H6/1000)=(J$32+H$32/1000),0.5)+IF((J6+H6/1000)&gt;(J$33+H$33/1000),1)+IF((J6+H6/1000)=(J$33+H$33/1000),0.5)+IF((J6+H6/1000)&gt;(J$34+H$34/1000),1)+IF((J6+H6/1000)=(J$34+H$34/1000),0.5)+IF((J6+H6/1000)&gt;(J$35+H$35/1000),1)+IF((J6+H6/1000)=(J$35+H$35/1000),0.5)</f>
        <v>16</v>
      </c>
      <c r="N6" s="20">
        <f t="shared" si="1"/>
        <v>21</v>
      </c>
      <c r="O6" s="20">
        <f t="shared" si="2"/>
        <v>26</v>
      </c>
      <c r="P6" s="20">
        <f aca="true" t="shared" si="96" ref="P6:P69">O6+IF((J6+F6/1000)&gt;(J$56+F$56/1000),1)+IF((J6+F6/1000)=(J$56+F$56/1000),0.5)+IF((J6+F6/1000)&gt;(J$57+F$57/1000),1)+IF((J6+F6/1000)=(J$57+F$57/1000),0.5)+IF((J6+F6/1000)&gt;(J$58+F$58/1000),1)+IF((J6+F6/1000)=(J$58+F$58/1000),0.5)+IF((J6+F6/1000)&gt;(J$59+F$59/1000),1)+IF((J6+F6/1000)=(J$59+F$59/1000),0.5)+IF((J6+F6/1000)&gt;(J$60+F$60/1000),1)+IF((J6+F6/1000)=(J$60+F$60/1000),0.5)+IF((J6+F6/1000)&gt;(J$61+J$61/1000),1)+IF((J6+F6/1000)=(H$61+J$61/1000),0.5)+IF((J6+F6/1000)&gt;(J$62+F$62/1000),1)+IF((J6+F6/1000)=(J$62+F$62/1000),0.5)+IF((J6+F6/1000)&gt;(J$63+F$63/1000),1)+IF((J6+F6/1000)=(J$63+F$63/1000),0.5)+IF((J6+F6/1000)&gt;(J$64+F$64/1000),1)+IF((J6+F6/1000)=(J$64+F$64/1000),0.5)+IF((J6+F6/1000)&gt;(J$65+F$65/1000),1)+IF((J6+F6/1000)=(J$65+F$65/1000),0.5)</f>
        <v>31</v>
      </c>
      <c r="Q6" s="20">
        <f aca="true" t="shared" si="97" ref="Q6:Q69">P6+IF((J6+G6/1000)&gt;(J$66+G$66/1000),1)+IF((J6+G6/1000)=(J$66+G$66/1000),0.5)+IF((J6+G6/1000)&gt;(J$67+G$67/1000),1)+IF((J6+G6/1000)=(J$67+G$67/1000),0.5)+IF((J6+G6/1000)&gt;(J$68+G$68/1000),1)+IF((J6+G6/1000)=(J$68+G$68/1000),0.5)+IF((J6+G6/1000)&gt;(J$69+G$69/1000),1)+IF((J6+G6/1000)=(J$69+G$69/1000),0.5)+IF((J6+G6/1000)&gt;(J$70+G$70/1000),1)+IF((J6+G6/1000)=(J$70+G$70/1000),0.5)+IF((J6+G6/1000)&gt;(J$71+G$71/1000),1)+IF((J6+G6/1000)=(J$71+G$71/1000),0.5)+IF((J6+G6/1000)&gt;(J$72+G$72/1000),1)+IF((J6+G6/1000)=(J$72+G$72/1000),0.5)+IF((J6+G6/1000)&gt;(J$73+G$73/1000),1)+IF((J6+G6/1000)=(J$73+G$73/1000),0.5)+IF((J6+G6/1000)&gt;(J$74+G$74/1000),1)+IF((J6+G6/1000)=(J$74+G$74/1000),0.5)+IF((J6+G6/1000)&gt;(J$75+G$75/1000),1)+IF((J6+G6/1000)=(J$75+G$75/1000),0.5)</f>
        <v>36</v>
      </c>
      <c r="R6" s="21">
        <f t="shared" si="67"/>
        <v>-40.5</v>
      </c>
      <c r="S6" s="136"/>
      <c r="T6" s="135"/>
      <c r="U6" s="20"/>
      <c r="V6" s="135"/>
      <c r="W6" s="135"/>
      <c r="X6" s="20">
        <f t="shared" si="3"/>
        <v>0</v>
      </c>
      <c r="Y6" s="20">
        <f aca="true" t="shared" si="98" ref="Y6:Y69">IF((X6+V6/1000)&gt;(X$4+V$4/1000),1)+IF((X6+V6/1000)=(X$4+V$4/1000),0.5)+IF((X6+V6/1000)&gt;(X$5+V$5/1000),1)+IF((X6+V6/1000)=(X$5+V$5/1000),0.5)+IF((X6+V6/1000)&gt;(X$6+V$6/1000),1)+IF((X6+V6/1000)=(X$6+V$6/1000),0.5)+IF((X6+V6/1000)&gt;(X$7+V$7/1000),1)+IF((X6+V6/1000)=(X$7+V$7/1000),0.5)+IF((X6+V6/1000)&gt;(X$8+V$8/1000),1)+IF((X6+V6/1000)=(X$8+V$8/1000),0.5)+IF((X6+V6/1000)&gt;(X$9+V$9/1000),1)+IF((X6+V6/1000)=(X$9+V$9/1000),0.5)+IF((X6+V6/1000)&gt;(X$10+V$10/1000),1)+IF((X6+V6/1000)=(X$10+V$10/1000),0.5)+IF((X6+V6/1000)&gt;(X$11+V$11/1000),1)+IF((X6+V6/1000)=(X$11+V$11/1000),0.5)+IF((X6+V6/1000)&gt;(X$12+V$12/1000),1)+IF((X6+V6/1000)=(X$12+V$12/1000),0.5)+IF((X6+V6/1000)&gt;(X$13+V$13/1000),1)+IF((X6+V6/1000)=(X$13+V$13/1000),0.5)+IF((X6+V6/1000)&gt;(X$14+V$14/1000),1)+IF((X6+V6/1000)=(X$14+V$14/1000),0.5)+IF((X6+V6/1000)&gt;(X$15+V$15/1000),1)+IF((X6+V6/1000)=(X$15+V$15/1000),0.5)</f>
        <v>6</v>
      </c>
      <c r="Z6" s="20">
        <f aca="true" t="shared" si="99" ref="Z6:Z69">Y6+IF((X6+V6/1000)&gt;(X$16+V$16/1000),1)+IF((X6+V6/1000)=(X$16+V$16/1000),0.5)+IF((X6+V6/1000)&gt;(X$17+V$17/1000),1)+IF((X6+V6/1000)=(X$17+V$17/1000),0.5)+IF((X6+V6/1000)&gt;(X$18+V$18/1000),1)+IF((X6+V6/1000)=(X$18+V$18/1000),0.5)+IF((X6+V6/1000)&gt;(X$19+V$19/1000),1)+IF((X6+V6/1000)=(X$19+V$19/1000),0.5)+IF((X6+V6/1000)&gt;(X$20+V$20/1000),1)+IF((X6+V6/1000)=(X$20+V$20/1000),0.5)+IF((X6+V6/1000)&gt;(X$21+V$21/1000),1)+IF((X6+V6/1000)=(X$21+V$21/1000),0.5)+IF((X6+V6/1000)&gt;(X$22+V$22/1000),1)+IF((X6+V6/1000)=(X$22+V$22/1000),0.5)+IF((X6+V6/1000)&gt;(X$23+V$23/1000),1)+IF((X6+V6/1000)=(X$23+V$23/1000),0.5)+IF((X6+V6/1000)&gt;(X$24+V$24/1000),1)+IF((X6+V6/1000)=(X$24+V$24/1000),0.5)+IF((X6+V6/1000)&gt;(X$25+V$25/1000),1)+IF((X6+V6/1000)=(X$25+V$25/1000),0.5)</f>
        <v>11</v>
      </c>
      <c r="AA6" s="20">
        <f aca="true" t="shared" si="100" ref="AA6:AA69">Z6+IF((X6+V6/1000)&gt;(X$26+V$26/1000),1)+IF((X6+V6/1000)=(X$26+V$26/1000),0.5)+IF((X6+V6/1000)&gt;(X$27+V$27/1000),1)+IF((X6+V6/1000)=(X$27+V$27/1000),0.5)+IF((X6+V6/1000)&gt;(X$28+V$28/1000),1)+IF((X6+V6/1000)=(X$28+V$28/1000),0.5)+IF((X6+V6/1000)&gt;(X$29+V$29/1000),1)+IF((X6+V6/1000)=(X$29+V$29/1000),0.5)+IF((X6+V6/1000)&gt;(X$30+V$30/1000),1)+IF((X6+V6/1000)=(X$30+V$30/1000),0.5)+IF((X6+V6/1000)&gt;(X$31+V$31/1000),1)+IF((X6+V6/1000)=(X$31+V$31/1000),0.5)+IF((X6+V6/1000)&gt;(X$32+V$32/1000),1)+IF((X6+V6/1000)=(X$32+V$32/1000),0.5)+IF((X6+V6/1000)&gt;(X$33+V$33/1000),1)+IF((X6+V6/1000)=(X$33+V$33/1000),0.5)+IF((X6+V6/1000)&gt;(X$34+V$34/1000),1)+IF((X6+V6/1000)=(X$34+V$34/1000),0.5)+IF((X6+V6/1000)&gt;(X$35+V$35/1000),1)+IF((X6+V6/1000)=(X$35+V$35/1000),0.5)</f>
        <v>16</v>
      </c>
      <c r="AB6" s="20">
        <f t="shared" si="4"/>
        <v>21</v>
      </c>
      <c r="AC6" s="20">
        <f t="shared" si="5"/>
        <v>26</v>
      </c>
      <c r="AD6" s="20">
        <f aca="true" t="shared" si="101" ref="AD6:AD69">AC6+IF((X6+T6/1000)&gt;(X$56+T$56/1000),1)+IF((X6+T6/1000)=(X$56+T$56/1000),0.5)+IF((X6+T6/1000)&gt;(X$57+T$57/1000),1)+IF((X6+T6/1000)=(X$57+T$57/1000),0.5)+IF((X6+T6/1000)&gt;(X$58+T$58/1000),1)+IF((X6+T6/1000)=(X$58+T$58/1000),0.5)+IF((X6+T6/1000)&gt;(X$59+T$59/1000),1)+IF((X6+T6/1000)=(X$59+T$59/1000),0.5)+IF((X6+T6/1000)&gt;(X$60+T$60/1000),1)+IF((X6+T6/1000)=(X$60+T$60/1000),0.5)+IF((X6+T6/1000)&gt;(X$61+X$61/1000),1)+IF((X6+T6/1000)=(V$61+X$61/1000),0.5)+IF((X6+T6/1000)&gt;(X$62+T$62/1000),1)+IF((X6+T6/1000)=(X$62+T$62/1000),0.5)+IF((X6+T6/1000)&gt;(X$63+T$63/1000),1)+IF((X6+T6/1000)=(X$63+T$63/1000),0.5)+IF((X6+T6/1000)&gt;(X$64+T$64/1000),1)+IF((X6+T6/1000)=(X$64+T$64/1000),0.5)+IF((X6+T6/1000)&gt;(X$65+T$65/1000),1)+IF((X6+T6/1000)=(X$65+T$65/1000),0.5)</f>
        <v>31</v>
      </c>
      <c r="AE6" s="20">
        <f aca="true" t="shared" si="102" ref="AE6:AE69">AD6+IF((X6+U6/1000)&gt;(X$66+U$66/1000),1)+IF((X6+U6/1000)=(X$66+U$66/1000),0.5)+IF((X6+U6/1000)&gt;(X$67+U$67/1000),1)+IF((X6+U6/1000)=(X$67+U$67/1000),0.5)+IF((X6+U6/1000)&gt;(X$68+U$68/1000),1)+IF((X6+U6/1000)=(X$68+U$68/1000),0.5)+IF((X6+U6/1000)&gt;(X$69+U$69/1000),1)+IF((X6+U6/1000)=(X$69+U$69/1000),0.5)+IF((X6+U6/1000)&gt;(X$70+U$70/1000),1)+IF((X6+U6/1000)=(X$70+U$70/1000),0.5)+IF((X6+U6/1000)&gt;(X$71+U$71/1000),1)+IF((X6+U6/1000)=(X$71+U$71/1000),0.5)+IF((X6+U6/1000)&gt;(X$72+U$72/1000),1)+IF((X6+U6/1000)=(X$72+U$72/1000),0.5)+IF((X6+U6/1000)&gt;(X$73+U$73/1000),1)+IF((X6+U6/1000)=(X$73+U$73/1000),0.5)+IF((X6+U6/1000)&gt;(X$74+U$74/1000),1)+IF((X6+U6/1000)=(X$74+U$74/1000),0.5)+IF((X6+U6/1000)&gt;(X$75+U$75/1000),1)+IF((X6+U6/1000)=(X$75+U$75/1000),0.5)</f>
        <v>36</v>
      </c>
      <c r="AF6" s="21">
        <f t="shared" si="68"/>
        <v>-40.5</v>
      </c>
      <c r="AG6" s="136"/>
      <c r="AH6" s="135"/>
      <c r="AI6" s="20"/>
      <c r="AJ6" s="135"/>
      <c r="AK6" s="135"/>
      <c r="AL6" s="20">
        <f t="shared" si="6"/>
        <v>0</v>
      </c>
      <c r="AM6" s="20">
        <f aca="true" t="shared" si="103" ref="AM6:AM69">IF((AL6+AJ6/1000)&gt;(AL$4+AJ$4/1000),1)+IF((AL6+AJ6/1000)=(AL$4+AJ$4/1000),0.5)+IF((AL6+AJ6/1000)&gt;(AL$5+AJ$5/1000),1)+IF((AL6+AJ6/1000)=(AL$5+AJ$5/1000),0.5)+IF((AL6+AJ6/1000)&gt;(AL$6+AJ$6/1000),1)+IF((AL6+AJ6/1000)=(AL$6+AJ$6/1000),0.5)+IF((AL6+AJ6/1000)&gt;(AL$7+AJ$7/1000),1)+IF((AL6+AJ6/1000)=(AL$7+AJ$7/1000),0.5)+IF((AL6+AJ6/1000)&gt;(AL$8+AJ$8/1000),1)+IF((AL6+AJ6/1000)=(AL$8+AJ$8/1000),0.5)+IF((AL6+AJ6/1000)&gt;(AL$9+AJ$9/1000),1)+IF((AL6+AJ6/1000)=(AL$9+AJ$9/1000),0.5)+IF((AL6+AJ6/1000)&gt;(AL$10+AJ$10/1000),1)+IF((AL6+AJ6/1000)=(AL$10+AJ$10/1000),0.5)+IF((AL6+AJ6/1000)&gt;(AL$11+AJ$11/1000),1)+IF((AL6+AJ6/1000)=(AL$11+AJ$11/1000),0.5)+IF((AL6+AJ6/1000)&gt;(AL$12+AJ$12/1000),1)+IF((AL6+AJ6/1000)=(AL$12+AJ$12/1000),0.5)+IF((AL6+AJ6/1000)&gt;(AL$13+AJ$13/1000),1)+IF((AL6+AJ6/1000)=(AL$13+AJ$13/1000),0.5)+IF((AL6+AJ6/1000)&gt;(AL$14+AJ$14/1000),1)+IF((AL6+AJ6/1000)=(AL$14+AJ$14/1000),0.5)+IF((AL6+AJ6/1000)&gt;(AL$15+AJ$15/1000),1)+IF((AL6+AJ6/1000)=(AL$15+AJ$15/1000),0.5)</f>
        <v>6</v>
      </c>
      <c r="AN6" s="20">
        <f aca="true" t="shared" si="104" ref="AN6:AN69">AM6+IF((AL6+AJ6/1000)&gt;(AL$16+AJ$16/1000),1)+IF((AL6+AJ6/1000)=(AL$16+AJ$16/1000),0.5)+IF((AL6+AJ6/1000)&gt;(AL$17+AJ$17/1000),1)+IF((AL6+AJ6/1000)=(AL$17+AJ$17/1000),0.5)+IF((AL6+AJ6/1000)&gt;(AL$18+AJ$18/1000),1)+IF((AL6+AJ6/1000)=(AL$18+AJ$18/1000),0.5)+IF((AL6+AJ6/1000)&gt;(AL$19+AJ$19/1000),1)+IF((AL6+AJ6/1000)=(AL$19+AJ$19/1000),0.5)+IF((AL6+AJ6/1000)&gt;(AL$20+AJ$20/1000),1)+IF((AL6+AJ6/1000)=(AL$20+AJ$20/1000),0.5)+IF((AL6+AJ6/1000)&gt;(AL$21+AJ$21/1000),1)+IF((AL6+AJ6/1000)=(AL$21+AJ$21/1000),0.5)+IF((AL6+AJ6/1000)&gt;(AL$22+AJ$22/1000),1)+IF((AL6+AJ6/1000)=(AL$22+AJ$22/1000),0.5)+IF((AL6+AJ6/1000)&gt;(AL$23+AJ$23/1000),1)+IF((AL6+AJ6/1000)=(AL$23+AJ$23/1000),0.5)+IF((AL6+AJ6/1000)&gt;(AL$24+AJ$24/1000),1)+IF((AL6+AJ6/1000)=(AL$24+AJ$24/1000),0.5)+IF((AL6+AJ6/1000)&gt;(AL$25+AJ$25/1000),1)+IF((AL6+AJ6/1000)=(AL$25+AJ$25/1000),0.5)</f>
        <v>11</v>
      </c>
      <c r="AO6" s="20">
        <f aca="true" t="shared" si="105" ref="AO6:AO69">AN6+IF((AL6+AJ6/1000)&gt;(AL$26+AJ$26/1000),1)+IF((AL6+AJ6/1000)=(AL$26+AJ$26/1000),0.5)+IF((AL6+AJ6/1000)&gt;(AL$27+AJ$27/1000),1)+IF((AL6+AJ6/1000)=(AL$27+AJ$27/1000),0.5)+IF((AL6+AJ6/1000)&gt;(AL$28+AJ$28/1000),1)+IF((AL6+AJ6/1000)=(AL$28+AJ$28/1000),0.5)+IF((AL6+AJ6/1000)&gt;(AL$29+AJ$29/1000),1)+IF((AL6+AJ6/1000)=(AL$29+AJ$29/1000),0.5)+IF((AL6+AJ6/1000)&gt;(AL$30+AJ$30/1000),1)+IF((AL6+AJ6/1000)=(AL$30+AJ$30/1000),0.5)+IF((AL6+AJ6/1000)&gt;(AL$31+AJ$31/1000),1)+IF((AL6+AJ6/1000)=(AL$31+AJ$31/1000),0.5)+IF((AL6+AJ6/1000)&gt;(AL$32+AJ$32/1000),1)+IF((AL6+AJ6/1000)=(AL$32+AJ$32/1000),0.5)+IF((AL6+AJ6/1000)&gt;(AL$33+AJ$33/1000),1)+IF((AL6+AJ6/1000)=(AL$33+AJ$33/1000),0.5)+IF((AL6+AJ6/1000)&gt;(AL$34+AJ$34/1000),1)+IF((AL6+AJ6/1000)=(AL$34+AJ$34/1000),0.5)+IF((AL6+AJ6/1000)&gt;(AL$35+AJ$35/1000),1)+IF((AL6+AJ6/1000)=(AL$35+AJ$35/1000),0.5)</f>
        <v>16</v>
      </c>
      <c r="AP6" s="20">
        <f t="shared" si="7"/>
        <v>21</v>
      </c>
      <c r="AQ6" s="20">
        <f t="shared" si="8"/>
        <v>26</v>
      </c>
      <c r="AR6" s="20">
        <f aca="true" t="shared" si="106" ref="AR6:AR69">AQ6+IF((AL6+AH6/1000)&gt;(AL$56+AH$56/1000),1)+IF((AL6+AH6/1000)=(AL$56+AH$56/1000),0.5)+IF((AL6+AH6/1000)&gt;(AL$57+AH$57/1000),1)+IF((AL6+AH6/1000)=(AL$57+AH$57/1000),0.5)+IF((AL6+AH6/1000)&gt;(AL$58+AH$58/1000),1)+IF((AL6+AH6/1000)=(AL$58+AH$58/1000),0.5)+IF((AL6+AH6/1000)&gt;(AL$59+AH$59/1000),1)+IF((AL6+AH6/1000)=(AL$59+AH$59/1000),0.5)+IF((AL6+AH6/1000)&gt;(AL$60+AH$60/1000),1)+IF((AL6+AH6/1000)=(AL$60+AH$60/1000),0.5)+IF((AL6+AH6/1000)&gt;(AL$61+AL$61/1000),1)+IF((AL6+AH6/1000)=(AJ$61+AL$61/1000),0.5)+IF((AL6+AH6/1000)&gt;(AL$62+AH$62/1000),1)+IF((AL6+AH6/1000)=(AL$62+AH$62/1000),0.5)+IF((AL6+AH6/1000)&gt;(AL$63+AH$63/1000),1)+IF((AL6+AH6/1000)=(AL$63+AH$63/1000),0.5)+IF((AL6+AH6/1000)&gt;(AL$64+AH$64/1000),1)+IF((AL6+AH6/1000)=(AL$64+AH$64/1000),0.5)+IF((AL6+AH6/1000)&gt;(AL$65+AH$65/1000),1)+IF((AL6+AH6/1000)=(AL$65+AH$65/1000),0.5)</f>
        <v>31</v>
      </c>
      <c r="AS6" s="20">
        <f aca="true" t="shared" si="107" ref="AS6:AS69">AR6+IF((AL6+AI6/1000)&gt;(AL$66+AI$66/1000),1)+IF((AL6+AI6/1000)=(AL$66+AI$66/1000),0.5)+IF((AL6+AI6/1000)&gt;(AL$67+AI$67/1000),1)+IF((AL6+AI6/1000)=(AL$67+AI$67/1000),0.5)+IF((AL6+AI6/1000)&gt;(AL$68+AI$68/1000),1)+IF((AL6+AI6/1000)=(AL$68+AI$68/1000),0.5)+IF((AL6+AI6/1000)&gt;(AL$69+AI$69/1000),1)+IF((AL6+AI6/1000)=(AL$69+AI$69/1000),0.5)+IF((AL6+AI6/1000)&gt;(AL$70+AI$70/1000),1)+IF((AL6+AI6/1000)=(AL$70+AI$70/1000),0.5)+IF((AL6+AI6/1000)&gt;(AL$71+AI$71/1000),1)+IF((AL6+AI6/1000)=(AL$71+AI$71/1000),0.5)+IF((AL6+AI6/1000)&gt;(AL$72+AI$72/1000),1)+IF((AL6+AI6/1000)=(AL$72+AI$72/1000),0.5)+IF((AL6+AI6/1000)&gt;(AL$73+AI$73/1000),1)+IF((AL6+AI6/1000)=(AL$73+AI$73/1000),0.5)+IF((AL6+AI6/1000)&gt;(AL$74+AI$74/1000),1)+IF((AL6+AI6/1000)=(AL$74+AI$74/1000),0.5)+IF((AL6+AI6/1000)&gt;(AL$75+AI$75/1000),1)+IF((AL6+AI6/1000)=(AL$75+AI$75/1000),0.5)</f>
        <v>36</v>
      </c>
      <c r="AT6" s="21">
        <f t="shared" si="69"/>
        <v>-40.5</v>
      </c>
      <c r="AU6" s="38">
        <f aca="true" t="shared" si="108" ref="AU6:AU69">IF(BG6&gt;1.5,1)+IF(BG6=1.5,0.5)+IF(BH6&gt;1.5,1)+IF(BH6=1.5,0.5)+IF(BI6&gt;1.5,1)+IF(BI6=1.5,0.5)+IF(BJ6&gt;1.5,1)+IF(BJ6=1.5,0.5)+IF(BK6&gt;1.5,1)+IF(BK6=1.5,0.5)+IF(BL6&gt;1.5,1)+IF(BL6=1.5,0.5)+IF(BM6&gt;1.5,1)+IF(BM6=1.5,0.5)+IF(BN6&gt;1.5,1)+IF(BN6=1.5,0.5)+IF(BO6&gt;1.5,1)+IF(BO6=1.5,0.5)+IF(BP6&gt;1.5,1)+IF(BP6=1.5,0.5)+IF(BQ6&gt;1.5,1)+IF(BQ6=1.5,0.5)+IF(BR6&gt;1.5,1)+IF(BR6=1.5,0.5)+IF(BS6&gt;1.5,1)+IF(BS6=1.5,0.5)+IF(BT6&gt;1.5,1)+IF(BT6=1.5,0.5)+IF(BU6&gt;1.5,1)+IF(BU6=1.5,0.5)+IF(BV6&gt;1.5,1)+IF(BV6=1.5,0.5)+IF(BW6&gt;1.5,1)+IF(BW6=1.5,0.5)+IF(BX6&gt;1.5,1)+IF(BX6=1.5,0.5)+IF(BY6&gt;1.5,1)+IF(BY6=1.5,0.5)+IF(BZ6&gt;1.5,1)+IF(BZ6=1.5,0.5)+IF(CA6&gt;1.5,1)+IF(CA6=1.5,0.5)+IF(CB6&gt;1.5,1)+IF(CB6=1.5,0.5)+IF(CC6&gt;1.5,1)+IF(CC6=1.5,0.5)+IF(CD6&gt;1.5,1)+IF(CD6=1.5,0.5)+IF(CE6&gt;1.5,1)+IF(CE6=1.5,0.5)</f>
        <v>12</v>
      </c>
      <c r="AV6" s="20">
        <f aca="true" t="shared" si="109" ref="AV6:AV69">AU6+IF(CF6&gt;1.5,1)+IF(CF6=1.5,0.5)+IF(CG6&gt;1.5,1)+IF(CG6=1.5,0.5)+IF(CH6&gt;1.5,1)+IF(CH6=1.5,0.5)+IF(CI6&gt;1.5,1)+IF(CI6=1.5,0.5)+IF(CJ6&gt;1.5,1)+IF(CJ6=1.5,0.5)+IF(CK6&gt;1.5,1)+IF(CK6=1.5,0.5)+IF(CL6&gt;1.5,1)+IF(CL6=1.5,0.5)+IF(CM6&gt;1.5,1)+IF(CM6=1.5,0.5)+IF(CN6&gt;1.5,1)+IF(CN6=1.5,0.5)+IF(CO6&gt;1.5,1)+IF(CO6=1.5,0.5)+IF(CP6&gt;1.5,1)+IF(CP6=1.5,0.5)+IF(CQ6&gt;1.5,1)+IF(CQ6=1.5,0.5)+IF(CR6&gt;1.5,1)+IF(CR6=1.5,0.5)+IF(CS6&gt;1.5,1)+IF(CS6=1.5,0.5)+IF(CT6&gt;1.5,1)+IF(CT6=1.5,0.5)+IF(CU6&gt;1.5,1)+IF(CU6=1.5,0.5)+IF(CV6&gt;1.5,1)+IF(CV6=1.5,0.5)+IF(CW6&gt;1.5,1)+IF(CW6=1.5,0.5)+IF(CX6&gt;1.5,1)+IF(CX6=1.5,0.5)+IF(CY6&gt;1.5,1)+IF(CY6=1.5,0.5)+IF(CZ6&gt;1.5,1)+IF(CZ6=1.5,0.5)+IF(DA6&gt;1.5,1)+IF(DA6=1.5,0.5)+IF(DB6&gt;1.5,1)+IF(DB6=1.5,0.5)+IF(DC6&gt;1.5,1)+IF(DC6=1.5,0.5)+IF(DD6&gt;1.5,1)+IF(DD6=1.5,0.5)</f>
        <v>24.5</v>
      </c>
      <c r="AW6" s="20">
        <f aca="true" t="shared" si="110" ref="AW6:AW69">AV6+IF(DE6&gt;1.5,1)+IF(DE6=1.5,0.5)+IF(DF6&gt;1.5,1)+IF(DF6=1.5,0.5)+IF(DG6&gt;1.5,1)+IF(DG6=1.5,0.5)+IF(DH6&gt;1.5,1)+IF(DH6=1.5,0.5)+IF(DI6&gt;1.5,1)+IF(DI6=1.5,0.5)+IF(DJ6&gt;1.5,1)+IF(DJ6=1.5,0.5)+IF(DK6&gt;1.5,1)+IF(DK6=1.5,0.5)+IF(DL6&gt;1.5,1)+IF(DL6=1.5,0.5)+IF(DM6&gt;1.5,1)+IF(DM6=1.5,0.5)+IF(DN6&gt;1.5,1)+IF(DN6=1.5,0.5)+IF(DO6&gt;1.5,1)+IF(DO6=1.5,0.5)+IF(DP6&gt;1.5,1)+IF(DP6=1.5,0.5)+IF(DQ6&gt;1.5,1)+IF(DQ6=1.5,0.5)+IF(DR6&gt;1.5,1)+IF(DR6=1.5,0.5)+IF(DS6&gt;1.5,1)+IF(DS6=1.5,0.5)+IF(DT6&gt;1.5,1)+IF(DT6=1.5,0.5)+IF(DU6&gt;1.5,1)+IF(DU6=1.5,0.5)+IF(DV6&gt;1.5,1)+IF(DV6=1.5,0.5)+IF(DW6&gt;1.5,1)+IF(DW6=1.5,0.5)+IF(DX6&gt;1.5,1)+IF(DX6=1.5,0.5)</f>
        <v>34.5</v>
      </c>
      <c r="AX6" s="20">
        <f aca="true" t="shared" si="111" ref="AX6:AX69">AW6+IF(DY6&gt;1.5,1)+IF(DY6=1.5,0.5)+IF(DZ6&gt;1.5,1)+IF(DZ6=1.5,0.5)+IF(EA6&gt;1.5,1)+IF(EA6=1.5,0.5)+IF(EB6&gt;1.5,1)+IF(EB6=1.5,0.5)+IF(EC6&gt;1.5,1)+IF(EC6=1.5,0.5)+IF(ED6&gt;1.5,1)+IF(ED6=1.5,0.5)+IF(EE6&gt;1.5,1)+IF(EE6=1.5,0.5)+IF(EF6&gt;1.5,1)+IF(EF6=1.5,0.5)+IF(EG6&gt;1.5,1)+IF(EG6=1.5,0.5)+IF(EH6&gt;1.5,1)+IF(EH6=1.5,0.5)-80+$A$84</f>
        <v>-40.5</v>
      </c>
      <c r="AY6" s="20">
        <f aca="true" t="shared" si="112" ref="AY6:AY69">AX6+BA6/1000+BB6/100000+BC6/10000000+BD6/1000000000</f>
        <v>-40.381512150000006</v>
      </c>
      <c r="AZ6" s="21">
        <f aca="true" t="shared" si="113" ref="AZ6:AZ69">IF(AX6=AX$46,CW6)+IF(AX6=AX$47,CX6)+IF(AX6=AX$48,CY6)+IF(AX6=AX$49,CZ6)+IF(AX6=AX$50,DA6)+IF(AX6=AX$51,DB6)+IF(AX6=AX$52,DC6)+IF(AX6=AX$53,DD6)+IF(AX6=AX$54,DE6)+IF(AX6=AX$55,DF6)+IF(AX6=AX$56,DG6)+IF(AX6=AX$57,DH6)+IF(AX6=AX$58,DI6)+IF(AX6=AX$59,DJ6)+IF(AX6=AX$60,DK6)+IF(AX6=AX$61,DL6)+IF(AX6=AX$62,DM6)+IF(AX6=AX$63,DN6)+IF(AX6=AX$64,DO6)+IF(AX6=AX$65,DP6)+IF(AX6=AX$66,DQ6)+IF(AX6=AX$67,DR6)+IF(AX6=AX$68,DS6)+IF(AX6=AX$69,DT6)+IF(AX6=AX$70,DU6)+IF(AX6=AX$71,DV6)+IF(AX6=AX$72,DW6)+IF(AX6=AX$73,DX6)+IF(AX6=AX$74,DY6)+IF(AX6=AX$75,DZ6)+IF(AX6=AX$76,EA6)+IF(AX6=AX$77,EB6)+IF(AX6=AX$78,EC6)+IF(AX6=AX$79,ED6)+IF(AX6=AX$80,EE6)+IF(AX6=AX$81,EF6)+IF(AX6=AX$82,EG6)+IF(AX6=AX$83,EH6)</f>
        <v>57</v>
      </c>
      <c r="BA6" s="21">
        <f t="shared" si="9"/>
        <v>118.5</v>
      </c>
      <c r="BB6" s="39">
        <f t="shared" si="10"/>
        <v>0</v>
      </c>
      <c r="BC6" s="39">
        <f t="shared" si="11"/>
        <v>-121.5</v>
      </c>
      <c r="BD6" s="39">
        <f t="shared" si="12"/>
        <v>0</v>
      </c>
      <c r="BE6" s="40">
        <f aca="true" t="shared" si="114" ref="BE6:BE69">IF(AY6&lt;AY$55,1)+IF(AY6&lt;AY$56,1)+IF(AY6&lt;AY$57,1)+IF(AY6&lt;AY$58,1)+IF(AY6&lt;AY$59,1)+IF(AY6&lt;AY$60,1)+IF(AY6&lt;AY$61,1)+IF(AY6&lt;AY$62,1)+IF(AY6&lt;AY$63,1)+IF(AY6&lt;AY$64,1)+IF(AY6&lt;AY$65,1)+IF(AY6&lt;AY$66,1)+IF(AY6&lt;AY$67,1)+IF(AY6&lt;AY$68,1)+IF(AY6&lt;AY$69,1)+IF(AY6&lt;AY$70,1)+IF(AY6&lt;AY$71,1)+IF(AY6&lt;AY$72,1)+IF(AY6&lt;AY$73,1)+IF(AY6&lt;AY$74,1)+IF(AY6&lt;AY$75,1)+IF(AY6&lt;AY$76,1)+IF(AY6&lt;AY$77,1)+IF(AY6&lt;AY$78,1)+IF(AY6&lt;AY$79,1)+IF(AY6&lt;AY$80,1)+IF(AY6&lt;AY$81,1)+IF(AY6&lt;AY$82,1)+IF(AY6&lt;AY$83,1)</f>
        <v>0</v>
      </c>
      <c r="BF6" s="41">
        <f t="shared" si="70"/>
        <v>1</v>
      </c>
      <c r="BG6" s="37">
        <f t="shared" si="71"/>
        <v>1.5</v>
      </c>
      <c r="BH6" s="37">
        <f aca="true" t="shared" si="115" ref="BH6:BH37">IF($R6&gt;$R$5,1)+IF($R6=$R$5,0.5)+IF($AF6&gt;$AF$5,1)+IF($AF6=$AF$5,0.5)+IF($AT6&gt;$AT$5,1)+IF($AT6=$AT$5,0.5)</f>
        <v>1.5</v>
      </c>
      <c r="BI6" s="36"/>
      <c r="BJ6" s="37">
        <f>IF($R6&gt;$R$7,1)+IF($R6=$R$7,0.5)+IF($AF6&gt;$AF$7,1)+IF($AF6=$AF$7,0.5)+IF($AT6&gt;$AT$7,1)+IF($AT6=$AT$7,0.5)</f>
        <v>1.5</v>
      </c>
      <c r="BK6" s="37">
        <f>IF($R6&gt;$R$8,1)+IF($R6=$R$8,0.5)+IF($AF6&gt;$AF$8,1)+IF($AF6=$AF$8,0.5)+IF($AT6&gt;$AT$8,1)+IF($AT6=$AT$8,0.5)</f>
        <v>1.5</v>
      </c>
      <c r="BL6" s="37">
        <f>IF($R6&gt;$R$9,1)+IF($R6=$R$9,0.5)+IF($AF6&gt;$AF$9,1)+IF($AF6=$AF$9,0.5)+IF($AT6&gt;$AT$9,1)+IF($AT6=$AT$9,0.5)</f>
        <v>1.5</v>
      </c>
      <c r="BM6" s="37">
        <f t="shared" si="13"/>
        <v>1.5</v>
      </c>
      <c r="BN6" s="37">
        <f t="shared" si="14"/>
        <v>1.5</v>
      </c>
      <c r="BO6" s="37">
        <f t="shared" si="15"/>
        <v>1.5</v>
      </c>
      <c r="BP6" s="37">
        <f t="shared" si="16"/>
        <v>1.5</v>
      </c>
      <c r="BQ6" s="37">
        <f t="shared" si="17"/>
        <v>1.5</v>
      </c>
      <c r="BR6" s="37">
        <f t="shared" si="18"/>
        <v>1.5</v>
      </c>
      <c r="BS6" s="37">
        <f t="shared" si="19"/>
        <v>1.5</v>
      </c>
      <c r="BT6" s="37">
        <f t="shared" si="20"/>
        <v>1.5</v>
      </c>
      <c r="BU6" s="37">
        <f t="shared" si="21"/>
        <v>1.5</v>
      </c>
      <c r="BV6" s="37">
        <f t="shared" si="22"/>
        <v>1.5</v>
      </c>
      <c r="BW6" s="37">
        <f t="shared" si="23"/>
        <v>1.5</v>
      </c>
      <c r="BX6" s="37">
        <f t="shared" si="24"/>
        <v>1.5</v>
      </c>
      <c r="BY6" s="37">
        <f t="shared" si="25"/>
        <v>1.5</v>
      </c>
      <c r="BZ6" s="37">
        <f t="shared" si="26"/>
        <v>1.5</v>
      </c>
      <c r="CA6" s="37">
        <f t="shared" si="27"/>
        <v>1.5</v>
      </c>
      <c r="CB6" s="37">
        <f t="shared" si="28"/>
        <v>1.5</v>
      </c>
      <c r="CC6" s="37">
        <f t="shared" si="29"/>
        <v>1.5</v>
      </c>
      <c r="CD6" s="37">
        <f t="shared" si="30"/>
        <v>1.5</v>
      </c>
      <c r="CE6" s="37">
        <f t="shared" si="31"/>
        <v>1.5</v>
      </c>
      <c r="CF6" s="37">
        <f t="shared" si="32"/>
        <v>1.5</v>
      </c>
      <c r="CG6" s="37">
        <f t="shared" si="33"/>
        <v>1.5</v>
      </c>
      <c r="CH6" s="37">
        <f t="shared" si="34"/>
        <v>1.5</v>
      </c>
      <c r="CI6" s="37">
        <f t="shared" si="35"/>
        <v>1.5</v>
      </c>
      <c r="CJ6" s="37">
        <f t="shared" si="36"/>
        <v>1.5</v>
      </c>
      <c r="CK6" s="37">
        <f t="shared" si="37"/>
        <v>1.5</v>
      </c>
      <c r="CL6" s="37">
        <f t="shared" si="38"/>
        <v>1.5</v>
      </c>
      <c r="CM6" s="37">
        <f t="shared" si="39"/>
        <v>1.5</v>
      </c>
      <c r="CN6" s="37">
        <f t="shared" si="40"/>
        <v>1.5</v>
      </c>
      <c r="CO6" s="37">
        <f t="shared" si="41"/>
        <v>1.5</v>
      </c>
      <c r="CP6" s="37">
        <f t="shared" si="42"/>
        <v>1.5</v>
      </c>
      <c r="CQ6" s="37">
        <f t="shared" si="43"/>
        <v>1.5</v>
      </c>
      <c r="CR6" s="37">
        <f t="shared" si="44"/>
        <v>1.5</v>
      </c>
      <c r="CS6" s="37">
        <f t="shared" si="45"/>
        <v>1.5</v>
      </c>
      <c r="CT6" s="37">
        <f t="shared" si="46"/>
        <v>1.5</v>
      </c>
      <c r="CU6" s="37">
        <f t="shared" si="47"/>
        <v>1.5</v>
      </c>
      <c r="CV6" s="37">
        <f t="shared" si="48"/>
        <v>1.5</v>
      </c>
      <c r="CW6" s="37">
        <f t="shared" si="49"/>
        <v>1.5</v>
      </c>
      <c r="CX6" s="37">
        <f t="shared" si="50"/>
        <v>1.5</v>
      </c>
      <c r="CY6" s="37">
        <f t="shared" si="51"/>
        <v>1.5</v>
      </c>
      <c r="CZ6" s="37">
        <f t="shared" si="52"/>
        <v>1.5</v>
      </c>
      <c r="DA6" s="37">
        <f t="shared" si="53"/>
        <v>1.5</v>
      </c>
      <c r="DB6" s="37">
        <f t="shared" si="54"/>
        <v>1.5</v>
      </c>
      <c r="DC6" s="37">
        <f t="shared" si="55"/>
        <v>1.5</v>
      </c>
      <c r="DD6" s="37">
        <f t="shared" si="56"/>
        <v>1.5</v>
      </c>
      <c r="DE6" s="37">
        <f t="shared" si="57"/>
        <v>1.5</v>
      </c>
      <c r="DF6" s="37">
        <f t="shared" si="58"/>
        <v>1.5</v>
      </c>
      <c r="DG6" s="37">
        <f t="shared" si="59"/>
        <v>1.5</v>
      </c>
      <c r="DH6" s="37">
        <f t="shared" si="60"/>
        <v>1.5</v>
      </c>
      <c r="DI6" s="37">
        <f t="shared" si="61"/>
        <v>1.5</v>
      </c>
      <c r="DJ6" s="37">
        <f t="shared" si="62"/>
        <v>1.5</v>
      </c>
      <c r="DK6" s="37">
        <f t="shared" si="63"/>
        <v>1.5</v>
      </c>
      <c r="DL6" s="37">
        <f t="shared" si="64"/>
        <v>1.5</v>
      </c>
      <c r="DM6" s="37">
        <f t="shared" si="65"/>
        <v>1.5</v>
      </c>
      <c r="DN6" s="37">
        <f t="shared" si="66"/>
        <v>1.5</v>
      </c>
      <c r="DO6" s="37">
        <f t="shared" si="72"/>
        <v>1.5</v>
      </c>
      <c r="DP6" s="37">
        <f t="shared" si="73"/>
        <v>1.5</v>
      </c>
      <c r="DQ6" s="37">
        <f t="shared" si="74"/>
        <v>1.5</v>
      </c>
      <c r="DR6" s="37">
        <f t="shared" si="75"/>
        <v>1.5</v>
      </c>
      <c r="DS6" s="37">
        <f t="shared" si="76"/>
        <v>1.5</v>
      </c>
      <c r="DT6" s="37">
        <f t="shared" si="77"/>
        <v>1.5</v>
      </c>
      <c r="DU6" s="37">
        <f t="shared" si="78"/>
        <v>1.5</v>
      </c>
      <c r="DV6" s="37">
        <f t="shared" si="79"/>
        <v>1.5</v>
      </c>
      <c r="DW6" s="37">
        <f t="shared" si="80"/>
        <v>1.5</v>
      </c>
      <c r="DX6" s="37">
        <f t="shared" si="81"/>
        <v>1.5</v>
      </c>
      <c r="DY6" s="37">
        <f t="shared" si="82"/>
        <v>1.5</v>
      </c>
      <c r="DZ6" s="37">
        <f t="shared" si="83"/>
        <v>1.5</v>
      </c>
      <c r="EA6" s="37">
        <f t="shared" si="84"/>
        <v>1.5</v>
      </c>
      <c r="EB6" s="37">
        <f t="shared" si="85"/>
        <v>1.5</v>
      </c>
      <c r="EC6" s="37">
        <f t="shared" si="86"/>
        <v>1.5</v>
      </c>
      <c r="ED6" s="37">
        <f t="shared" si="87"/>
        <v>1.5</v>
      </c>
      <c r="EE6" s="37">
        <f t="shared" si="88"/>
        <v>1.5</v>
      </c>
      <c r="EF6" s="37">
        <f t="shared" si="89"/>
        <v>1.5</v>
      </c>
      <c r="EG6" s="37">
        <f t="shared" si="90"/>
        <v>1.5</v>
      </c>
      <c r="EH6" s="37">
        <f t="shared" si="91"/>
        <v>1.5</v>
      </c>
    </row>
    <row r="7" spans="1:138" ht="20.25" customHeight="1">
      <c r="A7" s="55">
        <f t="shared" si="92"/>
        <v>1</v>
      </c>
      <c r="B7" s="50">
        <v>4</v>
      </c>
      <c r="C7" s="57" t="str">
        <f>'Ordine Entrata'!B7</f>
        <v> </v>
      </c>
      <c r="D7" s="58" t="str">
        <f>'Ordine Entrata'!D7</f>
        <v> </v>
      </c>
      <c r="E7" s="136"/>
      <c r="F7" s="135"/>
      <c r="G7" s="8"/>
      <c r="H7" s="135"/>
      <c r="I7" s="135"/>
      <c r="J7" s="8">
        <f t="shared" si="0"/>
        <v>0</v>
      </c>
      <c r="K7" s="20">
        <f t="shared" si="93"/>
        <v>6</v>
      </c>
      <c r="L7" s="20">
        <f t="shared" si="94"/>
        <v>11</v>
      </c>
      <c r="M7" s="20">
        <f>L7+IF((J7+H7/1000)&gt;(J$26+H$26/1000),1)+IF((J7+H7/1000)=(J$26+H$26/1000),0.5)+IF((J7+H7/1000)&gt;(J$27+H$27/1000),1)+IF((J7+H7/1000)=(J$27+H$27/1000),0.5)+IF((J7+H7/1000)&gt;(J$28+H$28/1000),1)+IF((J7+H7/1000)=(J$28+H$28/1000),0.5)+IF((J7+H7/1000)&gt;(J$29+H$29/1000),1)+IF((J7+H7/1000)=(J$29+H$29/1000),0.5)+IF((J7+H7/1000)&gt;(J$30+H$30/1000),1)+IF((J7+H7/1000)=(J$30+H$30/1000),0.5)+IF((J7+H7/1000)&gt;(J$31+H$31/1000),1)+IF((J7+H7/1000)=(J$31+H$31/1000),0.5)+IF((J7+H7/1000)&gt;(J$32+H$32/1000),1)+IF((J7+H7/1000)=(J$32+H$32/1000),0.5)+IF((J7+H7/1000)&gt;(J$33+H$33/1000),1)+IF((J7+H7/1000)=(J$33+H$33/1000),0.5)+IF((J7+H7/1000)&gt;(J$34+H$34/1000),1)+IF((J7+H7/1000)=(J$34+H$34/1000),0.5)+IF((J7+H7/1000)&gt;(J$35+H$35/1000),1)+IF((J7+H7/1000)=(J$35+H$35/1000),0.5)</f>
        <v>16</v>
      </c>
      <c r="N7" s="20">
        <f t="shared" si="1"/>
        <v>21</v>
      </c>
      <c r="O7" s="20">
        <f t="shared" si="2"/>
        <v>26</v>
      </c>
      <c r="P7" s="20">
        <f t="shared" si="96"/>
        <v>31</v>
      </c>
      <c r="Q7" s="20">
        <f t="shared" si="97"/>
        <v>36</v>
      </c>
      <c r="R7" s="21">
        <f t="shared" si="67"/>
        <v>-40.5</v>
      </c>
      <c r="S7" s="136"/>
      <c r="T7" s="135"/>
      <c r="U7" s="20"/>
      <c r="V7" s="135"/>
      <c r="W7" s="135"/>
      <c r="X7" s="20">
        <f t="shared" si="3"/>
        <v>0</v>
      </c>
      <c r="Y7" s="20">
        <f t="shared" si="98"/>
        <v>6</v>
      </c>
      <c r="Z7" s="20">
        <f t="shared" si="99"/>
        <v>11</v>
      </c>
      <c r="AA7" s="20">
        <f t="shared" si="100"/>
        <v>16</v>
      </c>
      <c r="AB7" s="20">
        <f t="shared" si="4"/>
        <v>21</v>
      </c>
      <c r="AC7" s="20">
        <f t="shared" si="5"/>
        <v>26</v>
      </c>
      <c r="AD7" s="20">
        <f t="shared" si="101"/>
        <v>31</v>
      </c>
      <c r="AE7" s="20">
        <f t="shared" si="102"/>
        <v>36</v>
      </c>
      <c r="AF7" s="21">
        <f t="shared" si="68"/>
        <v>-40.5</v>
      </c>
      <c r="AG7" s="136"/>
      <c r="AH7" s="135"/>
      <c r="AI7" s="20"/>
      <c r="AJ7" s="135"/>
      <c r="AK7" s="135"/>
      <c r="AL7" s="20">
        <f t="shared" si="6"/>
        <v>0</v>
      </c>
      <c r="AM7" s="20">
        <f t="shared" si="103"/>
        <v>6</v>
      </c>
      <c r="AN7" s="20">
        <f t="shared" si="104"/>
        <v>11</v>
      </c>
      <c r="AO7" s="20">
        <f t="shared" si="105"/>
        <v>16</v>
      </c>
      <c r="AP7" s="20">
        <f t="shared" si="7"/>
        <v>21</v>
      </c>
      <c r="AQ7" s="20">
        <f t="shared" si="8"/>
        <v>26</v>
      </c>
      <c r="AR7" s="20">
        <f t="shared" si="106"/>
        <v>31</v>
      </c>
      <c r="AS7" s="20">
        <f t="shared" si="107"/>
        <v>36</v>
      </c>
      <c r="AT7" s="21">
        <f t="shared" si="69"/>
        <v>-40.5</v>
      </c>
      <c r="AU7" s="38">
        <f t="shared" si="108"/>
        <v>12</v>
      </c>
      <c r="AV7" s="20">
        <f t="shared" si="109"/>
        <v>24.5</v>
      </c>
      <c r="AW7" s="20">
        <f t="shared" si="110"/>
        <v>34.5</v>
      </c>
      <c r="AX7" s="20">
        <f t="shared" si="111"/>
        <v>-40.5</v>
      </c>
      <c r="AY7" s="20">
        <f t="shared" si="112"/>
        <v>-40.381512150000006</v>
      </c>
      <c r="AZ7" s="21">
        <f t="shared" si="113"/>
        <v>57</v>
      </c>
      <c r="BA7" s="21">
        <f t="shared" si="9"/>
        <v>118.5</v>
      </c>
      <c r="BB7" s="39">
        <f t="shared" si="10"/>
        <v>0</v>
      </c>
      <c r="BC7" s="39">
        <f t="shared" si="11"/>
        <v>-121.5</v>
      </c>
      <c r="BD7" s="39">
        <f t="shared" si="12"/>
        <v>0</v>
      </c>
      <c r="BE7" s="40">
        <f t="shared" si="114"/>
        <v>0</v>
      </c>
      <c r="BF7" s="41">
        <f t="shared" si="70"/>
        <v>1</v>
      </c>
      <c r="BG7" s="37">
        <f t="shared" si="71"/>
        <v>1.5</v>
      </c>
      <c r="BH7" s="37">
        <f t="shared" si="115"/>
        <v>1.5</v>
      </c>
      <c r="BI7" s="37">
        <f aca="true" t="shared" si="116" ref="BI7:BI38">IF($R7&gt;$R$6,1)+IF($R7=$R$6,0.5)+IF($AF7&gt;$AF$6,1)+IF($AF7=$AF$6,0.5)+IF($AT7&gt;$AT$6,1)+IF($AT7=$AT$6,0.5)</f>
        <v>1.5</v>
      </c>
      <c r="BJ7" s="36"/>
      <c r="BK7" s="37">
        <f>IF($R7&gt;$R$8,1)+IF($R7=$R$8,0.5)+IF($AF7&gt;$AF$8,1)+IF($AF7=$AF$8,0.5)+IF($AT7&gt;$AT$8,1)+IF($AT7=$AT$8,0.5)</f>
        <v>1.5</v>
      </c>
      <c r="BL7" s="37">
        <f>IF($R7&gt;$R$9,1)+IF($R7=$R$9,0.5)+IF($AF7&gt;$AF$9,1)+IF($AF7=$AF$9,0.5)+IF($AT7&gt;$AT$9,1)+IF($AT7=$AT$9,0.5)</f>
        <v>1.5</v>
      </c>
      <c r="BM7" s="37">
        <f t="shared" si="13"/>
        <v>1.5</v>
      </c>
      <c r="BN7" s="37">
        <f t="shared" si="14"/>
        <v>1.5</v>
      </c>
      <c r="BO7" s="37">
        <f t="shared" si="15"/>
        <v>1.5</v>
      </c>
      <c r="BP7" s="37">
        <f t="shared" si="16"/>
        <v>1.5</v>
      </c>
      <c r="BQ7" s="37">
        <f t="shared" si="17"/>
        <v>1.5</v>
      </c>
      <c r="BR7" s="37">
        <f t="shared" si="18"/>
        <v>1.5</v>
      </c>
      <c r="BS7" s="37">
        <f t="shared" si="19"/>
        <v>1.5</v>
      </c>
      <c r="BT7" s="37">
        <f t="shared" si="20"/>
        <v>1.5</v>
      </c>
      <c r="BU7" s="37">
        <f t="shared" si="21"/>
        <v>1.5</v>
      </c>
      <c r="BV7" s="37">
        <f t="shared" si="22"/>
        <v>1.5</v>
      </c>
      <c r="BW7" s="37">
        <f t="shared" si="23"/>
        <v>1.5</v>
      </c>
      <c r="BX7" s="37">
        <f t="shared" si="24"/>
        <v>1.5</v>
      </c>
      <c r="BY7" s="37">
        <f t="shared" si="25"/>
        <v>1.5</v>
      </c>
      <c r="BZ7" s="37">
        <f t="shared" si="26"/>
        <v>1.5</v>
      </c>
      <c r="CA7" s="37">
        <f t="shared" si="27"/>
        <v>1.5</v>
      </c>
      <c r="CB7" s="37">
        <f t="shared" si="28"/>
        <v>1.5</v>
      </c>
      <c r="CC7" s="37">
        <f t="shared" si="29"/>
        <v>1.5</v>
      </c>
      <c r="CD7" s="37">
        <f t="shared" si="30"/>
        <v>1.5</v>
      </c>
      <c r="CE7" s="37">
        <f t="shared" si="31"/>
        <v>1.5</v>
      </c>
      <c r="CF7" s="37">
        <f t="shared" si="32"/>
        <v>1.5</v>
      </c>
      <c r="CG7" s="37">
        <f t="shared" si="33"/>
        <v>1.5</v>
      </c>
      <c r="CH7" s="37">
        <f t="shared" si="34"/>
        <v>1.5</v>
      </c>
      <c r="CI7" s="37">
        <f t="shared" si="35"/>
        <v>1.5</v>
      </c>
      <c r="CJ7" s="37">
        <f t="shared" si="36"/>
        <v>1.5</v>
      </c>
      <c r="CK7" s="37">
        <f t="shared" si="37"/>
        <v>1.5</v>
      </c>
      <c r="CL7" s="37">
        <f t="shared" si="38"/>
        <v>1.5</v>
      </c>
      <c r="CM7" s="37">
        <f t="shared" si="39"/>
        <v>1.5</v>
      </c>
      <c r="CN7" s="37">
        <f t="shared" si="40"/>
        <v>1.5</v>
      </c>
      <c r="CO7" s="37">
        <f t="shared" si="41"/>
        <v>1.5</v>
      </c>
      <c r="CP7" s="37">
        <f t="shared" si="42"/>
        <v>1.5</v>
      </c>
      <c r="CQ7" s="37">
        <f t="shared" si="43"/>
        <v>1.5</v>
      </c>
      <c r="CR7" s="37">
        <f t="shared" si="44"/>
        <v>1.5</v>
      </c>
      <c r="CS7" s="37">
        <f t="shared" si="45"/>
        <v>1.5</v>
      </c>
      <c r="CT7" s="37">
        <f t="shared" si="46"/>
        <v>1.5</v>
      </c>
      <c r="CU7" s="37">
        <f t="shared" si="47"/>
        <v>1.5</v>
      </c>
      <c r="CV7" s="37">
        <f t="shared" si="48"/>
        <v>1.5</v>
      </c>
      <c r="CW7" s="37">
        <f t="shared" si="49"/>
        <v>1.5</v>
      </c>
      <c r="CX7" s="37">
        <f t="shared" si="50"/>
        <v>1.5</v>
      </c>
      <c r="CY7" s="37">
        <f t="shared" si="51"/>
        <v>1.5</v>
      </c>
      <c r="CZ7" s="37">
        <f t="shared" si="52"/>
        <v>1.5</v>
      </c>
      <c r="DA7" s="37">
        <f t="shared" si="53"/>
        <v>1.5</v>
      </c>
      <c r="DB7" s="37">
        <f t="shared" si="54"/>
        <v>1.5</v>
      </c>
      <c r="DC7" s="37">
        <f t="shared" si="55"/>
        <v>1.5</v>
      </c>
      <c r="DD7" s="37">
        <f t="shared" si="56"/>
        <v>1.5</v>
      </c>
      <c r="DE7" s="37">
        <f t="shared" si="57"/>
        <v>1.5</v>
      </c>
      <c r="DF7" s="37">
        <f t="shared" si="58"/>
        <v>1.5</v>
      </c>
      <c r="DG7" s="37">
        <f t="shared" si="59"/>
        <v>1.5</v>
      </c>
      <c r="DH7" s="37">
        <f t="shared" si="60"/>
        <v>1.5</v>
      </c>
      <c r="DI7" s="37">
        <f t="shared" si="61"/>
        <v>1.5</v>
      </c>
      <c r="DJ7" s="37">
        <f t="shared" si="62"/>
        <v>1.5</v>
      </c>
      <c r="DK7" s="37">
        <f t="shared" si="63"/>
        <v>1.5</v>
      </c>
      <c r="DL7" s="37">
        <f t="shared" si="64"/>
        <v>1.5</v>
      </c>
      <c r="DM7" s="37">
        <f t="shared" si="65"/>
        <v>1.5</v>
      </c>
      <c r="DN7" s="37">
        <f t="shared" si="66"/>
        <v>1.5</v>
      </c>
      <c r="DO7" s="37">
        <f t="shared" si="72"/>
        <v>1.5</v>
      </c>
      <c r="DP7" s="37">
        <f t="shared" si="73"/>
        <v>1.5</v>
      </c>
      <c r="DQ7" s="37">
        <f t="shared" si="74"/>
        <v>1.5</v>
      </c>
      <c r="DR7" s="37">
        <f t="shared" si="75"/>
        <v>1.5</v>
      </c>
      <c r="DS7" s="37">
        <f t="shared" si="76"/>
        <v>1.5</v>
      </c>
      <c r="DT7" s="37">
        <f t="shared" si="77"/>
        <v>1.5</v>
      </c>
      <c r="DU7" s="37">
        <f t="shared" si="78"/>
        <v>1.5</v>
      </c>
      <c r="DV7" s="37">
        <f t="shared" si="79"/>
        <v>1.5</v>
      </c>
      <c r="DW7" s="37">
        <f t="shared" si="80"/>
        <v>1.5</v>
      </c>
      <c r="DX7" s="37">
        <f t="shared" si="81"/>
        <v>1.5</v>
      </c>
      <c r="DY7" s="37">
        <f t="shared" si="82"/>
        <v>1.5</v>
      </c>
      <c r="DZ7" s="37">
        <f t="shared" si="83"/>
        <v>1.5</v>
      </c>
      <c r="EA7" s="37">
        <f t="shared" si="84"/>
        <v>1.5</v>
      </c>
      <c r="EB7" s="37">
        <f t="shared" si="85"/>
        <v>1.5</v>
      </c>
      <c r="EC7" s="37">
        <f t="shared" si="86"/>
        <v>1.5</v>
      </c>
      <c r="ED7" s="37">
        <f t="shared" si="87"/>
        <v>1.5</v>
      </c>
      <c r="EE7" s="37">
        <f t="shared" si="88"/>
        <v>1.5</v>
      </c>
      <c r="EF7" s="37">
        <f t="shared" si="89"/>
        <v>1.5</v>
      </c>
      <c r="EG7" s="37">
        <f t="shared" si="90"/>
        <v>1.5</v>
      </c>
      <c r="EH7" s="37">
        <f t="shared" si="91"/>
        <v>1.5</v>
      </c>
    </row>
    <row r="8" spans="1:138" ht="20.25" customHeight="1">
      <c r="A8" s="55">
        <f t="shared" si="92"/>
        <v>1</v>
      </c>
      <c r="B8" s="50">
        <v>5</v>
      </c>
      <c r="C8" s="57" t="str">
        <f>'Ordine Entrata'!B8</f>
        <v> </v>
      </c>
      <c r="D8" s="58" t="str">
        <f>'Ordine Entrata'!D8</f>
        <v> </v>
      </c>
      <c r="E8" s="136"/>
      <c r="F8" s="135"/>
      <c r="G8" s="8"/>
      <c r="H8" s="135"/>
      <c r="I8" s="135"/>
      <c r="J8" s="8">
        <f t="shared" si="0"/>
        <v>0</v>
      </c>
      <c r="K8" s="20">
        <f t="shared" si="93"/>
        <v>6</v>
      </c>
      <c r="L8" s="20">
        <f t="shared" si="94"/>
        <v>11</v>
      </c>
      <c r="M8" s="20">
        <f t="shared" si="95"/>
        <v>16</v>
      </c>
      <c r="N8" s="20">
        <f t="shared" si="1"/>
        <v>21</v>
      </c>
      <c r="O8" s="20">
        <f t="shared" si="2"/>
        <v>26</v>
      </c>
      <c r="P8" s="20">
        <f t="shared" si="96"/>
        <v>31</v>
      </c>
      <c r="Q8" s="20">
        <f t="shared" si="97"/>
        <v>36</v>
      </c>
      <c r="R8" s="21">
        <f t="shared" si="67"/>
        <v>-40.5</v>
      </c>
      <c r="S8" s="136"/>
      <c r="T8" s="135"/>
      <c r="U8" s="20"/>
      <c r="V8" s="135"/>
      <c r="W8" s="135"/>
      <c r="X8" s="20">
        <f t="shared" si="3"/>
        <v>0</v>
      </c>
      <c r="Y8" s="20">
        <f t="shared" si="98"/>
        <v>6</v>
      </c>
      <c r="Z8" s="20">
        <f t="shared" si="99"/>
        <v>11</v>
      </c>
      <c r="AA8" s="20">
        <f t="shared" si="100"/>
        <v>16</v>
      </c>
      <c r="AB8" s="20">
        <f t="shared" si="4"/>
        <v>21</v>
      </c>
      <c r="AC8" s="20">
        <f t="shared" si="5"/>
        <v>26</v>
      </c>
      <c r="AD8" s="20">
        <f t="shared" si="101"/>
        <v>31</v>
      </c>
      <c r="AE8" s="20">
        <f t="shared" si="102"/>
        <v>36</v>
      </c>
      <c r="AF8" s="21">
        <f t="shared" si="68"/>
        <v>-40.5</v>
      </c>
      <c r="AG8" s="136"/>
      <c r="AH8" s="135"/>
      <c r="AI8" s="20"/>
      <c r="AJ8" s="135"/>
      <c r="AK8" s="135"/>
      <c r="AL8" s="20">
        <f t="shared" si="6"/>
        <v>0</v>
      </c>
      <c r="AM8" s="20">
        <f t="shared" si="103"/>
        <v>6</v>
      </c>
      <c r="AN8" s="20">
        <f t="shared" si="104"/>
        <v>11</v>
      </c>
      <c r="AO8" s="20">
        <f t="shared" si="105"/>
        <v>16</v>
      </c>
      <c r="AP8" s="20">
        <f t="shared" si="7"/>
        <v>21</v>
      </c>
      <c r="AQ8" s="20">
        <f t="shared" si="8"/>
        <v>26</v>
      </c>
      <c r="AR8" s="20">
        <f t="shared" si="106"/>
        <v>31</v>
      </c>
      <c r="AS8" s="20">
        <f t="shared" si="107"/>
        <v>36</v>
      </c>
      <c r="AT8" s="21">
        <f t="shared" si="69"/>
        <v>-40.5</v>
      </c>
      <c r="AU8" s="38">
        <f t="shared" si="108"/>
        <v>12</v>
      </c>
      <c r="AV8" s="20">
        <f t="shared" si="109"/>
        <v>24.5</v>
      </c>
      <c r="AW8" s="20">
        <f t="shared" si="110"/>
        <v>34.5</v>
      </c>
      <c r="AX8" s="20">
        <f t="shared" si="111"/>
        <v>-40.5</v>
      </c>
      <c r="AY8" s="20">
        <f t="shared" si="112"/>
        <v>-40.381512150000006</v>
      </c>
      <c r="AZ8" s="21">
        <f t="shared" si="113"/>
        <v>57</v>
      </c>
      <c r="BA8" s="21">
        <f t="shared" si="9"/>
        <v>118.5</v>
      </c>
      <c r="BB8" s="39">
        <f t="shared" si="10"/>
        <v>0</v>
      </c>
      <c r="BC8" s="39">
        <f t="shared" si="11"/>
        <v>-121.5</v>
      </c>
      <c r="BD8" s="39">
        <f t="shared" si="12"/>
        <v>0</v>
      </c>
      <c r="BE8" s="40">
        <f t="shared" si="114"/>
        <v>0</v>
      </c>
      <c r="BF8" s="41">
        <f t="shared" si="70"/>
        <v>1</v>
      </c>
      <c r="BG8" s="37">
        <f t="shared" si="71"/>
        <v>1.5</v>
      </c>
      <c r="BH8" s="37">
        <f t="shared" si="115"/>
        <v>1.5</v>
      </c>
      <c r="BI8" s="37">
        <f t="shared" si="116"/>
        <v>1.5</v>
      </c>
      <c r="BJ8" s="37">
        <f aca="true" t="shared" si="117" ref="BJ8:BJ39">IF($R8&gt;$R$7,1)+IF($R8=$R$7,0.5)+IF($AF8&gt;$AF$7,1)+IF($AF8=$AF$7,0.5)+IF($AT8&gt;$AT$7,1)+IF($AT8=$AT$7,0.5)</f>
        <v>1.5</v>
      </c>
      <c r="BK8" s="36"/>
      <c r="BL8" s="37">
        <f>IF($R8&gt;$R$9,1)+IF($R8=$R$9,0.5)+IF($AF8&gt;$AF$9,1)+IF($AF8=$AF$9,0.5)+IF($AT8&gt;$AT$9,1)+IF($AT8=$AT$9,0.5)</f>
        <v>1.5</v>
      </c>
      <c r="BM8" s="37">
        <f t="shared" si="13"/>
        <v>1.5</v>
      </c>
      <c r="BN8" s="37">
        <f t="shared" si="14"/>
        <v>1.5</v>
      </c>
      <c r="BO8" s="37">
        <f t="shared" si="15"/>
        <v>1.5</v>
      </c>
      <c r="BP8" s="37">
        <f t="shared" si="16"/>
        <v>1.5</v>
      </c>
      <c r="BQ8" s="37">
        <f t="shared" si="17"/>
        <v>1.5</v>
      </c>
      <c r="BR8" s="37">
        <f t="shared" si="18"/>
        <v>1.5</v>
      </c>
      <c r="BS8" s="37">
        <f t="shared" si="19"/>
        <v>1.5</v>
      </c>
      <c r="BT8" s="37">
        <f t="shared" si="20"/>
        <v>1.5</v>
      </c>
      <c r="BU8" s="37">
        <f t="shared" si="21"/>
        <v>1.5</v>
      </c>
      <c r="BV8" s="37">
        <f t="shared" si="22"/>
        <v>1.5</v>
      </c>
      <c r="BW8" s="37">
        <f t="shared" si="23"/>
        <v>1.5</v>
      </c>
      <c r="BX8" s="37">
        <f t="shared" si="24"/>
        <v>1.5</v>
      </c>
      <c r="BY8" s="37">
        <f t="shared" si="25"/>
        <v>1.5</v>
      </c>
      <c r="BZ8" s="37">
        <f t="shared" si="26"/>
        <v>1.5</v>
      </c>
      <c r="CA8" s="37">
        <f t="shared" si="27"/>
        <v>1.5</v>
      </c>
      <c r="CB8" s="37">
        <f t="shared" si="28"/>
        <v>1.5</v>
      </c>
      <c r="CC8" s="37">
        <f t="shared" si="29"/>
        <v>1.5</v>
      </c>
      <c r="CD8" s="37">
        <f t="shared" si="30"/>
        <v>1.5</v>
      </c>
      <c r="CE8" s="37">
        <f t="shared" si="31"/>
        <v>1.5</v>
      </c>
      <c r="CF8" s="37">
        <f t="shared" si="32"/>
        <v>1.5</v>
      </c>
      <c r="CG8" s="37">
        <f t="shared" si="33"/>
        <v>1.5</v>
      </c>
      <c r="CH8" s="37">
        <f t="shared" si="34"/>
        <v>1.5</v>
      </c>
      <c r="CI8" s="37">
        <f t="shared" si="35"/>
        <v>1.5</v>
      </c>
      <c r="CJ8" s="37">
        <f t="shared" si="36"/>
        <v>1.5</v>
      </c>
      <c r="CK8" s="37">
        <f t="shared" si="37"/>
        <v>1.5</v>
      </c>
      <c r="CL8" s="37">
        <f t="shared" si="38"/>
        <v>1.5</v>
      </c>
      <c r="CM8" s="37">
        <f t="shared" si="39"/>
        <v>1.5</v>
      </c>
      <c r="CN8" s="37">
        <f t="shared" si="40"/>
        <v>1.5</v>
      </c>
      <c r="CO8" s="37">
        <f t="shared" si="41"/>
        <v>1.5</v>
      </c>
      <c r="CP8" s="37">
        <f t="shared" si="42"/>
        <v>1.5</v>
      </c>
      <c r="CQ8" s="37">
        <f t="shared" si="43"/>
        <v>1.5</v>
      </c>
      <c r="CR8" s="37">
        <f t="shared" si="44"/>
        <v>1.5</v>
      </c>
      <c r="CS8" s="37">
        <f t="shared" si="45"/>
        <v>1.5</v>
      </c>
      <c r="CT8" s="37">
        <f t="shared" si="46"/>
        <v>1.5</v>
      </c>
      <c r="CU8" s="37">
        <f t="shared" si="47"/>
        <v>1.5</v>
      </c>
      <c r="CV8" s="37">
        <f t="shared" si="48"/>
        <v>1.5</v>
      </c>
      <c r="CW8" s="37">
        <f t="shared" si="49"/>
        <v>1.5</v>
      </c>
      <c r="CX8" s="37">
        <f t="shared" si="50"/>
        <v>1.5</v>
      </c>
      <c r="CY8" s="37">
        <f t="shared" si="51"/>
        <v>1.5</v>
      </c>
      <c r="CZ8" s="37">
        <f t="shared" si="52"/>
        <v>1.5</v>
      </c>
      <c r="DA8" s="37">
        <f t="shared" si="53"/>
        <v>1.5</v>
      </c>
      <c r="DB8" s="37">
        <f t="shared" si="54"/>
        <v>1.5</v>
      </c>
      <c r="DC8" s="37">
        <f t="shared" si="55"/>
        <v>1.5</v>
      </c>
      <c r="DD8" s="37">
        <f t="shared" si="56"/>
        <v>1.5</v>
      </c>
      <c r="DE8" s="37">
        <f t="shared" si="57"/>
        <v>1.5</v>
      </c>
      <c r="DF8" s="37">
        <f t="shared" si="58"/>
        <v>1.5</v>
      </c>
      <c r="DG8" s="37">
        <f t="shared" si="59"/>
        <v>1.5</v>
      </c>
      <c r="DH8" s="37">
        <f t="shared" si="60"/>
        <v>1.5</v>
      </c>
      <c r="DI8" s="37">
        <f t="shared" si="61"/>
        <v>1.5</v>
      </c>
      <c r="DJ8" s="37">
        <f t="shared" si="62"/>
        <v>1.5</v>
      </c>
      <c r="DK8" s="37">
        <f t="shared" si="63"/>
        <v>1.5</v>
      </c>
      <c r="DL8" s="37">
        <f t="shared" si="64"/>
        <v>1.5</v>
      </c>
      <c r="DM8" s="37">
        <f t="shared" si="65"/>
        <v>1.5</v>
      </c>
      <c r="DN8" s="37">
        <f t="shared" si="66"/>
        <v>1.5</v>
      </c>
      <c r="DO8" s="37">
        <f t="shared" si="72"/>
        <v>1.5</v>
      </c>
      <c r="DP8" s="37">
        <f t="shared" si="73"/>
        <v>1.5</v>
      </c>
      <c r="DQ8" s="37">
        <f t="shared" si="74"/>
        <v>1.5</v>
      </c>
      <c r="DR8" s="37">
        <f t="shared" si="75"/>
        <v>1.5</v>
      </c>
      <c r="DS8" s="37">
        <f t="shared" si="76"/>
        <v>1.5</v>
      </c>
      <c r="DT8" s="37">
        <f t="shared" si="77"/>
        <v>1.5</v>
      </c>
      <c r="DU8" s="37">
        <f t="shared" si="78"/>
        <v>1.5</v>
      </c>
      <c r="DV8" s="37">
        <f t="shared" si="79"/>
        <v>1.5</v>
      </c>
      <c r="DW8" s="37">
        <f t="shared" si="80"/>
        <v>1.5</v>
      </c>
      <c r="DX8" s="37">
        <f t="shared" si="81"/>
        <v>1.5</v>
      </c>
      <c r="DY8" s="37">
        <f t="shared" si="82"/>
        <v>1.5</v>
      </c>
      <c r="DZ8" s="37">
        <f t="shared" si="83"/>
        <v>1.5</v>
      </c>
      <c r="EA8" s="37">
        <f t="shared" si="84"/>
        <v>1.5</v>
      </c>
      <c r="EB8" s="37">
        <f t="shared" si="85"/>
        <v>1.5</v>
      </c>
      <c r="EC8" s="37">
        <f t="shared" si="86"/>
        <v>1.5</v>
      </c>
      <c r="ED8" s="37">
        <f t="shared" si="87"/>
        <v>1.5</v>
      </c>
      <c r="EE8" s="37">
        <f t="shared" si="88"/>
        <v>1.5</v>
      </c>
      <c r="EF8" s="37">
        <f t="shared" si="89"/>
        <v>1.5</v>
      </c>
      <c r="EG8" s="37">
        <f t="shared" si="90"/>
        <v>1.5</v>
      </c>
      <c r="EH8" s="37">
        <f t="shared" si="91"/>
        <v>1.5</v>
      </c>
    </row>
    <row r="9" spans="1:138" ht="20.25" customHeight="1">
      <c r="A9" s="55">
        <f t="shared" si="92"/>
        <v>1</v>
      </c>
      <c r="B9" s="49">
        <v>6</v>
      </c>
      <c r="C9" s="57" t="str">
        <f>'Ordine Entrata'!B9</f>
        <v> </v>
      </c>
      <c r="D9" s="58" t="str">
        <f>'Ordine Entrata'!D9</f>
        <v> </v>
      </c>
      <c r="E9" s="136"/>
      <c r="F9" s="135"/>
      <c r="G9" s="8"/>
      <c r="H9" s="135"/>
      <c r="I9" s="135"/>
      <c r="J9" s="8">
        <f t="shared" si="0"/>
        <v>0</v>
      </c>
      <c r="K9" s="20">
        <f t="shared" si="93"/>
        <v>6</v>
      </c>
      <c r="L9" s="20">
        <f t="shared" si="94"/>
        <v>11</v>
      </c>
      <c r="M9" s="20">
        <f t="shared" si="95"/>
        <v>16</v>
      </c>
      <c r="N9" s="20">
        <f t="shared" si="1"/>
        <v>21</v>
      </c>
      <c r="O9" s="20">
        <f t="shared" si="2"/>
        <v>26</v>
      </c>
      <c r="P9" s="20">
        <f t="shared" si="96"/>
        <v>31</v>
      </c>
      <c r="Q9" s="20">
        <f t="shared" si="97"/>
        <v>36</v>
      </c>
      <c r="R9" s="21">
        <f t="shared" si="67"/>
        <v>-40.5</v>
      </c>
      <c r="S9" s="136"/>
      <c r="T9" s="135"/>
      <c r="U9" s="20"/>
      <c r="V9" s="135"/>
      <c r="W9" s="135"/>
      <c r="X9" s="20">
        <f t="shared" si="3"/>
        <v>0</v>
      </c>
      <c r="Y9" s="20">
        <f t="shared" si="98"/>
        <v>6</v>
      </c>
      <c r="Z9" s="20">
        <f t="shared" si="99"/>
        <v>11</v>
      </c>
      <c r="AA9" s="20">
        <f t="shared" si="100"/>
        <v>16</v>
      </c>
      <c r="AB9" s="20">
        <f t="shared" si="4"/>
        <v>21</v>
      </c>
      <c r="AC9" s="20">
        <f t="shared" si="5"/>
        <v>26</v>
      </c>
      <c r="AD9" s="20">
        <f t="shared" si="101"/>
        <v>31</v>
      </c>
      <c r="AE9" s="20">
        <f t="shared" si="102"/>
        <v>36</v>
      </c>
      <c r="AF9" s="21">
        <f t="shared" si="68"/>
        <v>-40.5</v>
      </c>
      <c r="AG9" s="136"/>
      <c r="AH9" s="135"/>
      <c r="AI9" s="20"/>
      <c r="AJ9" s="135"/>
      <c r="AK9" s="135"/>
      <c r="AL9" s="20">
        <f t="shared" si="6"/>
        <v>0</v>
      </c>
      <c r="AM9" s="20">
        <f t="shared" si="103"/>
        <v>6</v>
      </c>
      <c r="AN9" s="20">
        <f t="shared" si="104"/>
        <v>11</v>
      </c>
      <c r="AO9" s="20">
        <f t="shared" si="105"/>
        <v>16</v>
      </c>
      <c r="AP9" s="20">
        <f t="shared" si="7"/>
        <v>21</v>
      </c>
      <c r="AQ9" s="20">
        <f t="shared" si="8"/>
        <v>26</v>
      </c>
      <c r="AR9" s="20">
        <f t="shared" si="106"/>
        <v>31</v>
      </c>
      <c r="AS9" s="20">
        <f t="shared" si="107"/>
        <v>36</v>
      </c>
      <c r="AT9" s="21">
        <f t="shared" si="69"/>
        <v>-40.5</v>
      </c>
      <c r="AU9" s="38">
        <f t="shared" si="108"/>
        <v>12</v>
      </c>
      <c r="AV9" s="20">
        <f t="shared" si="109"/>
        <v>24.5</v>
      </c>
      <c r="AW9" s="20">
        <f t="shared" si="110"/>
        <v>34.5</v>
      </c>
      <c r="AX9" s="20">
        <f t="shared" si="111"/>
        <v>-40.5</v>
      </c>
      <c r="AY9" s="20">
        <f t="shared" si="112"/>
        <v>-40.381512150000006</v>
      </c>
      <c r="AZ9" s="21">
        <f t="shared" si="113"/>
        <v>57</v>
      </c>
      <c r="BA9" s="21">
        <f t="shared" si="9"/>
        <v>118.5</v>
      </c>
      <c r="BB9" s="39">
        <f t="shared" si="10"/>
        <v>0</v>
      </c>
      <c r="BC9" s="39">
        <f t="shared" si="11"/>
        <v>-121.5</v>
      </c>
      <c r="BD9" s="39">
        <f t="shared" si="12"/>
        <v>0</v>
      </c>
      <c r="BE9" s="40">
        <f t="shared" si="114"/>
        <v>0</v>
      </c>
      <c r="BF9" s="41">
        <f t="shared" si="70"/>
        <v>1</v>
      </c>
      <c r="BG9" s="37">
        <f t="shared" si="71"/>
        <v>1.5</v>
      </c>
      <c r="BH9" s="37">
        <f t="shared" si="115"/>
        <v>1.5</v>
      </c>
      <c r="BI9" s="37">
        <f t="shared" si="116"/>
        <v>1.5</v>
      </c>
      <c r="BJ9" s="37">
        <f t="shared" si="117"/>
        <v>1.5</v>
      </c>
      <c r="BK9" s="37">
        <f aca="true" t="shared" si="118" ref="BK9:BK40">IF($R9&gt;$R$8,1)+IF($R9=$R$8,0.5)+IF($AF9&gt;$AF$8,1)+IF($AF9=$AF$8,0.5)+IF($AT9&gt;$AT$8,1)+IF($AT9=$AT$8,0.5)</f>
        <v>1.5</v>
      </c>
      <c r="BL9" s="36"/>
      <c r="BM9" s="37">
        <f t="shared" si="13"/>
        <v>1.5</v>
      </c>
      <c r="BN9" s="37">
        <f t="shared" si="14"/>
        <v>1.5</v>
      </c>
      <c r="BO9" s="37">
        <f t="shared" si="15"/>
        <v>1.5</v>
      </c>
      <c r="BP9" s="37">
        <f t="shared" si="16"/>
        <v>1.5</v>
      </c>
      <c r="BQ9" s="37">
        <f t="shared" si="17"/>
        <v>1.5</v>
      </c>
      <c r="BR9" s="37">
        <f t="shared" si="18"/>
        <v>1.5</v>
      </c>
      <c r="BS9" s="37">
        <f t="shared" si="19"/>
        <v>1.5</v>
      </c>
      <c r="BT9" s="37">
        <f t="shared" si="20"/>
        <v>1.5</v>
      </c>
      <c r="BU9" s="37">
        <f t="shared" si="21"/>
        <v>1.5</v>
      </c>
      <c r="BV9" s="37">
        <f t="shared" si="22"/>
        <v>1.5</v>
      </c>
      <c r="BW9" s="37">
        <f t="shared" si="23"/>
        <v>1.5</v>
      </c>
      <c r="BX9" s="37">
        <f t="shared" si="24"/>
        <v>1.5</v>
      </c>
      <c r="BY9" s="37">
        <f t="shared" si="25"/>
        <v>1.5</v>
      </c>
      <c r="BZ9" s="37">
        <f t="shared" si="26"/>
        <v>1.5</v>
      </c>
      <c r="CA9" s="37">
        <f t="shared" si="27"/>
        <v>1.5</v>
      </c>
      <c r="CB9" s="37">
        <f t="shared" si="28"/>
        <v>1.5</v>
      </c>
      <c r="CC9" s="37">
        <f t="shared" si="29"/>
        <v>1.5</v>
      </c>
      <c r="CD9" s="37">
        <f t="shared" si="30"/>
        <v>1.5</v>
      </c>
      <c r="CE9" s="37">
        <f t="shared" si="31"/>
        <v>1.5</v>
      </c>
      <c r="CF9" s="37">
        <f t="shared" si="32"/>
        <v>1.5</v>
      </c>
      <c r="CG9" s="37">
        <f t="shared" si="33"/>
        <v>1.5</v>
      </c>
      <c r="CH9" s="37">
        <f t="shared" si="34"/>
        <v>1.5</v>
      </c>
      <c r="CI9" s="37">
        <f t="shared" si="35"/>
        <v>1.5</v>
      </c>
      <c r="CJ9" s="37">
        <f t="shared" si="36"/>
        <v>1.5</v>
      </c>
      <c r="CK9" s="37">
        <f t="shared" si="37"/>
        <v>1.5</v>
      </c>
      <c r="CL9" s="37">
        <f t="shared" si="38"/>
        <v>1.5</v>
      </c>
      <c r="CM9" s="37">
        <f t="shared" si="39"/>
        <v>1.5</v>
      </c>
      <c r="CN9" s="37">
        <f t="shared" si="40"/>
        <v>1.5</v>
      </c>
      <c r="CO9" s="37">
        <f t="shared" si="41"/>
        <v>1.5</v>
      </c>
      <c r="CP9" s="37">
        <f t="shared" si="42"/>
        <v>1.5</v>
      </c>
      <c r="CQ9" s="37">
        <f t="shared" si="43"/>
        <v>1.5</v>
      </c>
      <c r="CR9" s="37">
        <f t="shared" si="44"/>
        <v>1.5</v>
      </c>
      <c r="CS9" s="37">
        <f t="shared" si="45"/>
        <v>1.5</v>
      </c>
      <c r="CT9" s="37">
        <f t="shared" si="46"/>
        <v>1.5</v>
      </c>
      <c r="CU9" s="37">
        <f t="shared" si="47"/>
        <v>1.5</v>
      </c>
      <c r="CV9" s="37">
        <f t="shared" si="48"/>
        <v>1.5</v>
      </c>
      <c r="CW9" s="37">
        <f t="shared" si="49"/>
        <v>1.5</v>
      </c>
      <c r="CX9" s="37">
        <f t="shared" si="50"/>
        <v>1.5</v>
      </c>
      <c r="CY9" s="37">
        <f t="shared" si="51"/>
        <v>1.5</v>
      </c>
      <c r="CZ9" s="37">
        <f t="shared" si="52"/>
        <v>1.5</v>
      </c>
      <c r="DA9" s="37">
        <f t="shared" si="53"/>
        <v>1.5</v>
      </c>
      <c r="DB9" s="37">
        <f t="shared" si="54"/>
        <v>1.5</v>
      </c>
      <c r="DC9" s="37">
        <f t="shared" si="55"/>
        <v>1.5</v>
      </c>
      <c r="DD9" s="37">
        <f t="shared" si="56"/>
        <v>1.5</v>
      </c>
      <c r="DE9" s="37">
        <f t="shared" si="57"/>
        <v>1.5</v>
      </c>
      <c r="DF9" s="37">
        <f t="shared" si="58"/>
        <v>1.5</v>
      </c>
      <c r="DG9" s="37">
        <f t="shared" si="59"/>
        <v>1.5</v>
      </c>
      <c r="DH9" s="37">
        <f t="shared" si="60"/>
        <v>1.5</v>
      </c>
      <c r="DI9" s="37">
        <f t="shared" si="61"/>
        <v>1.5</v>
      </c>
      <c r="DJ9" s="37">
        <f t="shared" si="62"/>
        <v>1.5</v>
      </c>
      <c r="DK9" s="37">
        <f t="shared" si="63"/>
        <v>1.5</v>
      </c>
      <c r="DL9" s="37">
        <f t="shared" si="64"/>
        <v>1.5</v>
      </c>
      <c r="DM9" s="37">
        <f t="shared" si="65"/>
        <v>1.5</v>
      </c>
      <c r="DN9" s="37">
        <f t="shared" si="66"/>
        <v>1.5</v>
      </c>
      <c r="DO9" s="37">
        <f t="shared" si="72"/>
        <v>1.5</v>
      </c>
      <c r="DP9" s="37">
        <f t="shared" si="73"/>
        <v>1.5</v>
      </c>
      <c r="DQ9" s="37">
        <f t="shared" si="74"/>
        <v>1.5</v>
      </c>
      <c r="DR9" s="37">
        <f t="shared" si="75"/>
        <v>1.5</v>
      </c>
      <c r="DS9" s="37">
        <f t="shared" si="76"/>
        <v>1.5</v>
      </c>
      <c r="DT9" s="37">
        <f t="shared" si="77"/>
        <v>1.5</v>
      </c>
      <c r="DU9" s="37">
        <f t="shared" si="78"/>
        <v>1.5</v>
      </c>
      <c r="DV9" s="37">
        <f t="shared" si="79"/>
        <v>1.5</v>
      </c>
      <c r="DW9" s="37">
        <f t="shared" si="80"/>
        <v>1.5</v>
      </c>
      <c r="DX9" s="37">
        <f t="shared" si="81"/>
        <v>1.5</v>
      </c>
      <c r="DY9" s="37">
        <f t="shared" si="82"/>
        <v>1.5</v>
      </c>
      <c r="DZ9" s="37">
        <f t="shared" si="83"/>
        <v>1.5</v>
      </c>
      <c r="EA9" s="37">
        <f t="shared" si="84"/>
        <v>1.5</v>
      </c>
      <c r="EB9" s="37">
        <f t="shared" si="85"/>
        <v>1.5</v>
      </c>
      <c r="EC9" s="37">
        <f t="shared" si="86"/>
        <v>1.5</v>
      </c>
      <c r="ED9" s="37">
        <f t="shared" si="87"/>
        <v>1.5</v>
      </c>
      <c r="EE9" s="37">
        <f t="shared" si="88"/>
        <v>1.5</v>
      </c>
      <c r="EF9" s="37">
        <f t="shared" si="89"/>
        <v>1.5</v>
      </c>
      <c r="EG9" s="37">
        <f t="shared" si="90"/>
        <v>1.5</v>
      </c>
      <c r="EH9" s="37">
        <f t="shared" si="91"/>
        <v>1.5</v>
      </c>
    </row>
    <row r="10" spans="1:138" ht="20.25" customHeight="1">
      <c r="A10" s="55">
        <f t="shared" si="92"/>
        <v>1</v>
      </c>
      <c r="B10" s="49">
        <v>7</v>
      </c>
      <c r="C10" s="57" t="str">
        <f>'Ordine Entrata'!B10</f>
        <v> </v>
      </c>
      <c r="D10" s="58" t="str">
        <f>'Ordine Entrata'!D10</f>
        <v> </v>
      </c>
      <c r="E10" s="136"/>
      <c r="F10" s="135"/>
      <c r="G10" s="8"/>
      <c r="H10" s="135"/>
      <c r="I10" s="135"/>
      <c r="J10" s="8">
        <f t="shared" si="0"/>
        <v>0</v>
      </c>
      <c r="K10" s="20">
        <f t="shared" si="93"/>
        <v>6</v>
      </c>
      <c r="L10" s="20">
        <f t="shared" si="94"/>
        <v>11</v>
      </c>
      <c r="M10" s="20">
        <f t="shared" si="95"/>
        <v>16</v>
      </c>
      <c r="N10" s="20">
        <f t="shared" si="1"/>
        <v>21</v>
      </c>
      <c r="O10" s="20">
        <f t="shared" si="2"/>
        <v>26</v>
      </c>
      <c r="P10" s="20">
        <f t="shared" si="96"/>
        <v>31</v>
      </c>
      <c r="Q10" s="20">
        <f t="shared" si="97"/>
        <v>36</v>
      </c>
      <c r="R10" s="21">
        <f t="shared" si="67"/>
        <v>-40.5</v>
      </c>
      <c r="S10" s="136"/>
      <c r="T10" s="135"/>
      <c r="U10" s="20"/>
      <c r="V10" s="135"/>
      <c r="W10" s="135"/>
      <c r="X10" s="20">
        <f t="shared" si="3"/>
        <v>0</v>
      </c>
      <c r="Y10" s="20">
        <f t="shared" si="98"/>
        <v>6</v>
      </c>
      <c r="Z10" s="20">
        <f t="shared" si="99"/>
        <v>11</v>
      </c>
      <c r="AA10" s="20">
        <f t="shared" si="100"/>
        <v>16</v>
      </c>
      <c r="AB10" s="20">
        <f t="shared" si="4"/>
        <v>21</v>
      </c>
      <c r="AC10" s="20">
        <f t="shared" si="5"/>
        <v>26</v>
      </c>
      <c r="AD10" s="20">
        <f t="shared" si="101"/>
        <v>31</v>
      </c>
      <c r="AE10" s="20">
        <f t="shared" si="102"/>
        <v>36</v>
      </c>
      <c r="AF10" s="21">
        <f t="shared" si="68"/>
        <v>-40.5</v>
      </c>
      <c r="AG10" s="136"/>
      <c r="AH10" s="135"/>
      <c r="AI10" s="20"/>
      <c r="AJ10" s="135"/>
      <c r="AK10" s="135"/>
      <c r="AL10" s="20">
        <f t="shared" si="6"/>
        <v>0</v>
      </c>
      <c r="AM10" s="20">
        <f t="shared" si="103"/>
        <v>6</v>
      </c>
      <c r="AN10" s="20">
        <f t="shared" si="104"/>
        <v>11</v>
      </c>
      <c r="AO10" s="20">
        <f t="shared" si="105"/>
        <v>16</v>
      </c>
      <c r="AP10" s="20">
        <f t="shared" si="7"/>
        <v>21</v>
      </c>
      <c r="AQ10" s="20">
        <f t="shared" si="8"/>
        <v>26</v>
      </c>
      <c r="AR10" s="20">
        <f t="shared" si="106"/>
        <v>31</v>
      </c>
      <c r="AS10" s="20">
        <f t="shared" si="107"/>
        <v>36</v>
      </c>
      <c r="AT10" s="21">
        <f t="shared" si="69"/>
        <v>-40.5</v>
      </c>
      <c r="AU10" s="38">
        <f t="shared" si="108"/>
        <v>12</v>
      </c>
      <c r="AV10" s="20">
        <f t="shared" si="109"/>
        <v>24.5</v>
      </c>
      <c r="AW10" s="20">
        <f t="shared" si="110"/>
        <v>34.5</v>
      </c>
      <c r="AX10" s="20">
        <f t="shared" si="111"/>
        <v>-40.5</v>
      </c>
      <c r="AY10" s="20">
        <f t="shared" si="112"/>
        <v>-40.381512150000006</v>
      </c>
      <c r="AZ10" s="21">
        <f t="shared" si="113"/>
        <v>57</v>
      </c>
      <c r="BA10" s="21">
        <f t="shared" si="9"/>
        <v>118.5</v>
      </c>
      <c r="BB10" s="39">
        <f t="shared" si="10"/>
        <v>0</v>
      </c>
      <c r="BC10" s="39">
        <f t="shared" si="11"/>
        <v>-121.5</v>
      </c>
      <c r="BD10" s="39">
        <f t="shared" si="12"/>
        <v>0</v>
      </c>
      <c r="BE10" s="40">
        <f t="shared" si="114"/>
        <v>0</v>
      </c>
      <c r="BF10" s="41">
        <f t="shared" si="70"/>
        <v>1</v>
      </c>
      <c r="BG10" s="37">
        <f t="shared" si="71"/>
        <v>1.5</v>
      </c>
      <c r="BH10" s="37">
        <f t="shared" si="115"/>
        <v>1.5</v>
      </c>
      <c r="BI10" s="37">
        <f t="shared" si="116"/>
        <v>1.5</v>
      </c>
      <c r="BJ10" s="37">
        <f t="shared" si="117"/>
        <v>1.5</v>
      </c>
      <c r="BK10" s="37">
        <f t="shared" si="118"/>
        <v>1.5</v>
      </c>
      <c r="BL10" s="37">
        <f aca="true" t="shared" si="119" ref="BL10:BL41">IF($R10&gt;$R$9,1)+IF($R10=$R$9,0.5)+IF($AF10&gt;$AF$9,1)+IF($AF10=$AF$9,0.5)+IF($AT10&gt;$AT$9,1)+IF($AT10=$AT$9,0.5)</f>
        <v>1.5</v>
      </c>
      <c r="BM10" s="36"/>
      <c r="BN10" s="37">
        <f t="shared" si="14"/>
        <v>1.5</v>
      </c>
      <c r="BO10" s="37">
        <f t="shared" si="15"/>
        <v>1.5</v>
      </c>
      <c r="BP10" s="37">
        <f t="shared" si="16"/>
        <v>1.5</v>
      </c>
      <c r="BQ10" s="37">
        <f t="shared" si="17"/>
        <v>1.5</v>
      </c>
      <c r="BR10" s="37">
        <f t="shared" si="18"/>
        <v>1.5</v>
      </c>
      <c r="BS10" s="37">
        <f t="shared" si="19"/>
        <v>1.5</v>
      </c>
      <c r="BT10" s="37">
        <f t="shared" si="20"/>
        <v>1.5</v>
      </c>
      <c r="BU10" s="37">
        <f t="shared" si="21"/>
        <v>1.5</v>
      </c>
      <c r="BV10" s="37">
        <f t="shared" si="22"/>
        <v>1.5</v>
      </c>
      <c r="BW10" s="37">
        <f t="shared" si="23"/>
        <v>1.5</v>
      </c>
      <c r="BX10" s="37">
        <f t="shared" si="24"/>
        <v>1.5</v>
      </c>
      <c r="BY10" s="37">
        <f t="shared" si="25"/>
        <v>1.5</v>
      </c>
      <c r="BZ10" s="37">
        <f t="shared" si="26"/>
        <v>1.5</v>
      </c>
      <c r="CA10" s="37">
        <f t="shared" si="27"/>
        <v>1.5</v>
      </c>
      <c r="CB10" s="37">
        <f t="shared" si="28"/>
        <v>1.5</v>
      </c>
      <c r="CC10" s="37">
        <f t="shared" si="29"/>
        <v>1.5</v>
      </c>
      <c r="CD10" s="37">
        <f t="shared" si="30"/>
        <v>1.5</v>
      </c>
      <c r="CE10" s="37">
        <f t="shared" si="31"/>
        <v>1.5</v>
      </c>
      <c r="CF10" s="37">
        <f t="shared" si="32"/>
        <v>1.5</v>
      </c>
      <c r="CG10" s="37">
        <f t="shared" si="33"/>
        <v>1.5</v>
      </c>
      <c r="CH10" s="37">
        <f t="shared" si="34"/>
        <v>1.5</v>
      </c>
      <c r="CI10" s="37">
        <f t="shared" si="35"/>
        <v>1.5</v>
      </c>
      <c r="CJ10" s="37">
        <f t="shared" si="36"/>
        <v>1.5</v>
      </c>
      <c r="CK10" s="37">
        <f t="shared" si="37"/>
        <v>1.5</v>
      </c>
      <c r="CL10" s="37">
        <f t="shared" si="38"/>
        <v>1.5</v>
      </c>
      <c r="CM10" s="37">
        <f t="shared" si="39"/>
        <v>1.5</v>
      </c>
      <c r="CN10" s="37">
        <f t="shared" si="40"/>
        <v>1.5</v>
      </c>
      <c r="CO10" s="37">
        <f t="shared" si="41"/>
        <v>1.5</v>
      </c>
      <c r="CP10" s="37">
        <f t="shared" si="42"/>
        <v>1.5</v>
      </c>
      <c r="CQ10" s="37">
        <f t="shared" si="43"/>
        <v>1.5</v>
      </c>
      <c r="CR10" s="37">
        <f t="shared" si="44"/>
        <v>1.5</v>
      </c>
      <c r="CS10" s="37">
        <f t="shared" si="45"/>
        <v>1.5</v>
      </c>
      <c r="CT10" s="37">
        <f t="shared" si="46"/>
        <v>1.5</v>
      </c>
      <c r="CU10" s="37">
        <f t="shared" si="47"/>
        <v>1.5</v>
      </c>
      <c r="CV10" s="37">
        <f t="shared" si="48"/>
        <v>1.5</v>
      </c>
      <c r="CW10" s="37">
        <f t="shared" si="49"/>
        <v>1.5</v>
      </c>
      <c r="CX10" s="37">
        <f t="shared" si="50"/>
        <v>1.5</v>
      </c>
      <c r="CY10" s="37">
        <f t="shared" si="51"/>
        <v>1.5</v>
      </c>
      <c r="CZ10" s="37">
        <f t="shared" si="52"/>
        <v>1.5</v>
      </c>
      <c r="DA10" s="37">
        <f t="shared" si="53"/>
        <v>1.5</v>
      </c>
      <c r="DB10" s="37">
        <f t="shared" si="54"/>
        <v>1.5</v>
      </c>
      <c r="DC10" s="37">
        <f t="shared" si="55"/>
        <v>1.5</v>
      </c>
      <c r="DD10" s="37">
        <f t="shared" si="56"/>
        <v>1.5</v>
      </c>
      <c r="DE10" s="37">
        <f t="shared" si="57"/>
        <v>1.5</v>
      </c>
      <c r="DF10" s="37">
        <f t="shared" si="58"/>
        <v>1.5</v>
      </c>
      <c r="DG10" s="37">
        <f t="shared" si="59"/>
        <v>1.5</v>
      </c>
      <c r="DH10" s="37">
        <f t="shared" si="60"/>
        <v>1.5</v>
      </c>
      <c r="DI10" s="37">
        <f t="shared" si="61"/>
        <v>1.5</v>
      </c>
      <c r="DJ10" s="37">
        <f t="shared" si="62"/>
        <v>1.5</v>
      </c>
      <c r="DK10" s="37">
        <f t="shared" si="63"/>
        <v>1.5</v>
      </c>
      <c r="DL10" s="37">
        <f t="shared" si="64"/>
        <v>1.5</v>
      </c>
      <c r="DM10" s="37">
        <f t="shared" si="65"/>
        <v>1.5</v>
      </c>
      <c r="DN10" s="37">
        <f t="shared" si="66"/>
        <v>1.5</v>
      </c>
      <c r="DO10" s="37">
        <f t="shared" si="72"/>
        <v>1.5</v>
      </c>
      <c r="DP10" s="37">
        <f t="shared" si="73"/>
        <v>1.5</v>
      </c>
      <c r="DQ10" s="37">
        <f t="shared" si="74"/>
        <v>1.5</v>
      </c>
      <c r="DR10" s="37">
        <f t="shared" si="75"/>
        <v>1.5</v>
      </c>
      <c r="DS10" s="37">
        <f t="shared" si="76"/>
        <v>1.5</v>
      </c>
      <c r="DT10" s="37">
        <f t="shared" si="77"/>
        <v>1.5</v>
      </c>
      <c r="DU10" s="37">
        <f t="shared" si="78"/>
        <v>1.5</v>
      </c>
      <c r="DV10" s="37">
        <f t="shared" si="79"/>
        <v>1.5</v>
      </c>
      <c r="DW10" s="37">
        <f t="shared" si="80"/>
        <v>1.5</v>
      </c>
      <c r="DX10" s="37">
        <f t="shared" si="81"/>
        <v>1.5</v>
      </c>
      <c r="DY10" s="37">
        <f t="shared" si="82"/>
        <v>1.5</v>
      </c>
      <c r="DZ10" s="37">
        <f t="shared" si="83"/>
        <v>1.5</v>
      </c>
      <c r="EA10" s="37">
        <f t="shared" si="84"/>
        <v>1.5</v>
      </c>
      <c r="EB10" s="37">
        <f t="shared" si="85"/>
        <v>1.5</v>
      </c>
      <c r="EC10" s="37">
        <f t="shared" si="86"/>
        <v>1.5</v>
      </c>
      <c r="ED10" s="37">
        <f t="shared" si="87"/>
        <v>1.5</v>
      </c>
      <c r="EE10" s="37">
        <f t="shared" si="88"/>
        <v>1.5</v>
      </c>
      <c r="EF10" s="37">
        <f t="shared" si="89"/>
        <v>1.5</v>
      </c>
      <c r="EG10" s="37">
        <f t="shared" si="90"/>
        <v>1.5</v>
      </c>
      <c r="EH10" s="37">
        <f t="shared" si="91"/>
        <v>1.5</v>
      </c>
    </row>
    <row r="11" spans="1:138" ht="20.25" customHeight="1">
      <c r="A11" s="55">
        <f t="shared" si="92"/>
        <v>1</v>
      </c>
      <c r="B11" s="50">
        <v>8</v>
      </c>
      <c r="C11" s="57" t="str">
        <f>'Ordine Entrata'!B11</f>
        <v> </v>
      </c>
      <c r="D11" s="58" t="str">
        <f>'Ordine Entrata'!D11</f>
        <v> </v>
      </c>
      <c r="E11" s="136"/>
      <c r="F11" s="135"/>
      <c r="G11" s="8"/>
      <c r="H11" s="135"/>
      <c r="I11" s="135"/>
      <c r="J11" s="8">
        <f t="shared" si="0"/>
        <v>0</v>
      </c>
      <c r="K11" s="20">
        <f t="shared" si="93"/>
        <v>6</v>
      </c>
      <c r="L11" s="20">
        <f t="shared" si="94"/>
        <v>11</v>
      </c>
      <c r="M11" s="20">
        <f t="shared" si="95"/>
        <v>16</v>
      </c>
      <c r="N11" s="20">
        <f t="shared" si="1"/>
        <v>21</v>
      </c>
      <c r="O11" s="20">
        <f t="shared" si="2"/>
        <v>26</v>
      </c>
      <c r="P11" s="20">
        <f t="shared" si="96"/>
        <v>31</v>
      </c>
      <c r="Q11" s="20">
        <f t="shared" si="97"/>
        <v>36</v>
      </c>
      <c r="R11" s="21">
        <f t="shared" si="67"/>
        <v>-40.5</v>
      </c>
      <c r="S11" s="136"/>
      <c r="T11" s="135"/>
      <c r="U11" s="20"/>
      <c r="V11" s="135"/>
      <c r="W11" s="135"/>
      <c r="X11" s="20">
        <f t="shared" si="3"/>
        <v>0</v>
      </c>
      <c r="Y11" s="20">
        <f t="shared" si="98"/>
        <v>6</v>
      </c>
      <c r="Z11" s="20">
        <f t="shared" si="99"/>
        <v>11</v>
      </c>
      <c r="AA11" s="20">
        <f t="shared" si="100"/>
        <v>16</v>
      </c>
      <c r="AB11" s="20">
        <f t="shared" si="4"/>
        <v>21</v>
      </c>
      <c r="AC11" s="20">
        <f t="shared" si="5"/>
        <v>26</v>
      </c>
      <c r="AD11" s="20">
        <f t="shared" si="101"/>
        <v>31</v>
      </c>
      <c r="AE11" s="20">
        <f t="shared" si="102"/>
        <v>36</v>
      </c>
      <c r="AF11" s="21">
        <f t="shared" si="68"/>
        <v>-40.5</v>
      </c>
      <c r="AG11" s="136"/>
      <c r="AH11" s="135"/>
      <c r="AI11" s="20"/>
      <c r="AJ11" s="135"/>
      <c r="AK11" s="135"/>
      <c r="AL11" s="20">
        <f t="shared" si="6"/>
        <v>0</v>
      </c>
      <c r="AM11" s="20">
        <f t="shared" si="103"/>
        <v>6</v>
      </c>
      <c r="AN11" s="20">
        <f t="shared" si="104"/>
        <v>11</v>
      </c>
      <c r="AO11" s="20">
        <f t="shared" si="105"/>
        <v>16</v>
      </c>
      <c r="AP11" s="20">
        <f t="shared" si="7"/>
        <v>21</v>
      </c>
      <c r="AQ11" s="20">
        <f t="shared" si="8"/>
        <v>26</v>
      </c>
      <c r="AR11" s="20">
        <f t="shared" si="106"/>
        <v>31</v>
      </c>
      <c r="AS11" s="20">
        <f t="shared" si="107"/>
        <v>36</v>
      </c>
      <c r="AT11" s="21">
        <f t="shared" si="69"/>
        <v>-40.5</v>
      </c>
      <c r="AU11" s="38">
        <f t="shared" si="108"/>
        <v>12</v>
      </c>
      <c r="AV11" s="20">
        <f t="shared" si="109"/>
        <v>24.5</v>
      </c>
      <c r="AW11" s="20">
        <f t="shared" si="110"/>
        <v>34.5</v>
      </c>
      <c r="AX11" s="20">
        <f t="shared" si="111"/>
        <v>-40.5</v>
      </c>
      <c r="AY11" s="20">
        <f t="shared" si="112"/>
        <v>-40.381512150000006</v>
      </c>
      <c r="AZ11" s="21">
        <f t="shared" si="113"/>
        <v>57</v>
      </c>
      <c r="BA11" s="21">
        <f t="shared" si="9"/>
        <v>118.5</v>
      </c>
      <c r="BB11" s="39">
        <f t="shared" si="10"/>
        <v>0</v>
      </c>
      <c r="BC11" s="39">
        <f t="shared" si="11"/>
        <v>-121.5</v>
      </c>
      <c r="BD11" s="39">
        <f t="shared" si="12"/>
        <v>0</v>
      </c>
      <c r="BE11" s="40">
        <f t="shared" si="114"/>
        <v>0</v>
      </c>
      <c r="BF11" s="41">
        <f t="shared" si="70"/>
        <v>1</v>
      </c>
      <c r="BG11" s="37">
        <f t="shared" si="71"/>
        <v>1.5</v>
      </c>
      <c r="BH11" s="37">
        <f t="shared" si="115"/>
        <v>1.5</v>
      </c>
      <c r="BI11" s="37">
        <f t="shared" si="116"/>
        <v>1.5</v>
      </c>
      <c r="BJ11" s="37">
        <f t="shared" si="117"/>
        <v>1.5</v>
      </c>
      <c r="BK11" s="37">
        <f t="shared" si="118"/>
        <v>1.5</v>
      </c>
      <c r="BL11" s="37">
        <f t="shared" si="119"/>
        <v>1.5</v>
      </c>
      <c r="BM11" s="37">
        <f aca="true" t="shared" si="120" ref="BM11:BM42">IF($R11&gt;$R$10,1)+IF($R11=$R$10,0.5)+IF($AF11&gt;$AF$10,1)+IF($AF11=$AF$10,0.5)+IF($AT11&gt;$AT$10,1)+IF($AT11=$AT$10,0.5)</f>
        <v>1.5</v>
      </c>
      <c r="BN11" s="36"/>
      <c r="BO11" s="37">
        <f t="shared" si="15"/>
        <v>1.5</v>
      </c>
      <c r="BP11" s="37">
        <f t="shared" si="16"/>
        <v>1.5</v>
      </c>
      <c r="BQ11" s="37">
        <f t="shared" si="17"/>
        <v>1.5</v>
      </c>
      <c r="BR11" s="37">
        <f t="shared" si="18"/>
        <v>1.5</v>
      </c>
      <c r="BS11" s="37">
        <f t="shared" si="19"/>
        <v>1.5</v>
      </c>
      <c r="BT11" s="37">
        <f t="shared" si="20"/>
        <v>1.5</v>
      </c>
      <c r="BU11" s="37">
        <f t="shared" si="21"/>
        <v>1.5</v>
      </c>
      <c r="BV11" s="37">
        <f t="shared" si="22"/>
        <v>1.5</v>
      </c>
      <c r="BW11" s="37">
        <f t="shared" si="23"/>
        <v>1.5</v>
      </c>
      <c r="BX11" s="37">
        <f t="shared" si="24"/>
        <v>1.5</v>
      </c>
      <c r="BY11" s="37">
        <f t="shared" si="25"/>
        <v>1.5</v>
      </c>
      <c r="BZ11" s="37">
        <f t="shared" si="26"/>
        <v>1.5</v>
      </c>
      <c r="CA11" s="37">
        <f t="shared" si="27"/>
        <v>1.5</v>
      </c>
      <c r="CB11" s="37">
        <f t="shared" si="28"/>
        <v>1.5</v>
      </c>
      <c r="CC11" s="37">
        <f t="shared" si="29"/>
        <v>1.5</v>
      </c>
      <c r="CD11" s="37">
        <f t="shared" si="30"/>
        <v>1.5</v>
      </c>
      <c r="CE11" s="37">
        <f t="shared" si="31"/>
        <v>1.5</v>
      </c>
      <c r="CF11" s="37">
        <f t="shared" si="32"/>
        <v>1.5</v>
      </c>
      <c r="CG11" s="37">
        <f t="shared" si="33"/>
        <v>1.5</v>
      </c>
      <c r="CH11" s="37">
        <f t="shared" si="34"/>
        <v>1.5</v>
      </c>
      <c r="CI11" s="37">
        <f t="shared" si="35"/>
        <v>1.5</v>
      </c>
      <c r="CJ11" s="37">
        <f t="shared" si="36"/>
        <v>1.5</v>
      </c>
      <c r="CK11" s="37">
        <f t="shared" si="37"/>
        <v>1.5</v>
      </c>
      <c r="CL11" s="37">
        <f t="shared" si="38"/>
        <v>1.5</v>
      </c>
      <c r="CM11" s="37">
        <f t="shared" si="39"/>
        <v>1.5</v>
      </c>
      <c r="CN11" s="37">
        <f t="shared" si="40"/>
        <v>1.5</v>
      </c>
      <c r="CO11" s="37">
        <f t="shared" si="41"/>
        <v>1.5</v>
      </c>
      <c r="CP11" s="37">
        <f t="shared" si="42"/>
        <v>1.5</v>
      </c>
      <c r="CQ11" s="37">
        <f t="shared" si="43"/>
        <v>1.5</v>
      </c>
      <c r="CR11" s="37">
        <f t="shared" si="44"/>
        <v>1.5</v>
      </c>
      <c r="CS11" s="37">
        <f t="shared" si="45"/>
        <v>1.5</v>
      </c>
      <c r="CT11" s="37">
        <f t="shared" si="46"/>
        <v>1.5</v>
      </c>
      <c r="CU11" s="37">
        <f t="shared" si="47"/>
        <v>1.5</v>
      </c>
      <c r="CV11" s="37">
        <f t="shared" si="48"/>
        <v>1.5</v>
      </c>
      <c r="CW11" s="37">
        <f t="shared" si="49"/>
        <v>1.5</v>
      </c>
      <c r="CX11" s="37">
        <f t="shared" si="50"/>
        <v>1.5</v>
      </c>
      <c r="CY11" s="37">
        <f t="shared" si="51"/>
        <v>1.5</v>
      </c>
      <c r="CZ11" s="37">
        <f t="shared" si="52"/>
        <v>1.5</v>
      </c>
      <c r="DA11" s="37">
        <f t="shared" si="53"/>
        <v>1.5</v>
      </c>
      <c r="DB11" s="37">
        <f t="shared" si="54"/>
        <v>1.5</v>
      </c>
      <c r="DC11" s="37">
        <f t="shared" si="55"/>
        <v>1.5</v>
      </c>
      <c r="DD11" s="37">
        <f t="shared" si="56"/>
        <v>1.5</v>
      </c>
      <c r="DE11" s="37">
        <f t="shared" si="57"/>
        <v>1.5</v>
      </c>
      <c r="DF11" s="37">
        <f t="shared" si="58"/>
        <v>1.5</v>
      </c>
      <c r="DG11" s="37">
        <f t="shared" si="59"/>
        <v>1.5</v>
      </c>
      <c r="DH11" s="37">
        <f t="shared" si="60"/>
        <v>1.5</v>
      </c>
      <c r="DI11" s="37">
        <f t="shared" si="61"/>
        <v>1.5</v>
      </c>
      <c r="DJ11" s="37">
        <f t="shared" si="62"/>
        <v>1.5</v>
      </c>
      <c r="DK11" s="37">
        <f t="shared" si="63"/>
        <v>1.5</v>
      </c>
      <c r="DL11" s="37">
        <f t="shared" si="64"/>
        <v>1.5</v>
      </c>
      <c r="DM11" s="37">
        <f t="shared" si="65"/>
        <v>1.5</v>
      </c>
      <c r="DN11" s="37">
        <f t="shared" si="66"/>
        <v>1.5</v>
      </c>
      <c r="DO11" s="37">
        <f t="shared" si="72"/>
        <v>1.5</v>
      </c>
      <c r="DP11" s="37">
        <f t="shared" si="73"/>
        <v>1.5</v>
      </c>
      <c r="DQ11" s="37">
        <f t="shared" si="74"/>
        <v>1.5</v>
      </c>
      <c r="DR11" s="37">
        <f t="shared" si="75"/>
        <v>1.5</v>
      </c>
      <c r="DS11" s="37">
        <f t="shared" si="76"/>
        <v>1.5</v>
      </c>
      <c r="DT11" s="37">
        <f t="shared" si="77"/>
        <v>1.5</v>
      </c>
      <c r="DU11" s="37">
        <f t="shared" si="78"/>
        <v>1.5</v>
      </c>
      <c r="DV11" s="37">
        <f t="shared" si="79"/>
        <v>1.5</v>
      </c>
      <c r="DW11" s="37">
        <f t="shared" si="80"/>
        <v>1.5</v>
      </c>
      <c r="DX11" s="37">
        <f t="shared" si="81"/>
        <v>1.5</v>
      </c>
      <c r="DY11" s="37">
        <f t="shared" si="82"/>
        <v>1.5</v>
      </c>
      <c r="DZ11" s="37">
        <f t="shared" si="83"/>
        <v>1.5</v>
      </c>
      <c r="EA11" s="37">
        <f t="shared" si="84"/>
        <v>1.5</v>
      </c>
      <c r="EB11" s="37">
        <f t="shared" si="85"/>
        <v>1.5</v>
      </c>
      <c r="EC11" s="37">
        <f t="shared" si="86"/>
        <v>1.5</v>
      </c>
      <c r="ED11" s="37">
        <f t="shared" si="87"/>
        <v>1.5</v>
      </c>
      <c r="EE11" s="37">
        <f t="shared" si="88"/>
        <v>1.5</v>
      </c>
      <c r="EF11" s="37">
        <f t="shared" si="89"/>
        <v>1.5</v>
      </c>
      <c r="EG11" s="37">
        <f t="shared" si="90"/>
        <v>1.5</v>
      </c>
      <c r="EH11" s="37">
        <f t="shared" si="91"/>
        <v>1.5</v>
      </c>
    </row>
    <row r="12" spans="1:138" ht="20.25" customHeight="1">
      <c r="A12" s="55">
        <f t="shared" si="92"/>
        <v>1</v>
      </c>
      <c r="B12" s="49">
        <v>9</v>
      </c>
      <c r="C12" s="57" t="str">
        <f>'Ordine Entrata'!B12</f>
        <v> </v>
      </c>
      <c r="D12" s="58" t="str">
        <f>'Ordine Entrata'!D12</f>
        <v> </v>
      </c>
      <c r="E12" s="136"/>
      <c r="F12" s="135"/>
      <c r="G12" s="8"/>
      <c r="H12" s="135"/>
      <c r="I12" s="135"/>
      <c r="J12" s="8">
        <f t="shared" si="0"/>
        <v>0</v>
      </c>
      <c r="K12" s="20">
        <f t="shared" si="93"/>
        <v>6</v>
      </c>
      <c r="L12" s="20">
        <f t="shared" si="94"/>
        <v>11</v>
      </c>
      <c r="M12" s="20">
        <f t="shared" si="95"/>
        <v>16</v>
      </c>
      <c r="N12" s="20">
        <f t="shared" si="1"/>
        <v>21</v>
      </c>
      <c r="O12" s="20">
        <f t="shared" si="2"/>
        <v>26</v>
      </c>
      <c r="P12" s="20">
        <f t="shared" si="96"/>
        <v>31</v>
      </c>
      <c r="Q12" s="20">
        <f t="shared" si="97"/>
        <v>36</v>
      </c>
      <c r="R12" s="21">
        <f t="shared" si="67"/>
        <v>-40.5</v>
      </c>
      <c r="S12" s="136"/>
      <c r="T12" s="135"/>
      <c r="U12" s="20"/>
      <c r="V12" s="135"/>
      <c r="W12" s="135"/>
      <c r="X12" s="20">
        <f t="shared" si="3"/>
        <v>0</v>
      </c>
      <c r="Y12" s="20">
        <f t="shared" si="98"/>
        <v>6</v>
      </c>
      <c r="Z12" s="20">
        <f t="shared" si="99"/>
        <v>11</v>
      </c>
      <c r="AA12" s="20">
        <f t="shared" si="100"/>
        <v>16</v>
      </c>
      <c r="AB12" s="20">
        <f t="shared" si="4"/>
        <v>21</v>
      </c>
      <c r="AC12" s="20">
        <f t="shared" si="5"/>
        <v>26</v>
      </c>
      <c r="AD12" s="20">
        <f t="shared" si="101"/>
        <v>31</v>
      </c>
      <c r="AE12" s="20">
        <f t="shared" si="102"/>
        <v>36</v>
      </c>
      <c r="AF12" s="21">
        <f t="shared" si="68"/>
        <v>-40.5</v>
      </c>
      <c r="AG12" s="136"/>
      <c r="AH12" s="135"/>
      <c r="AI12" s="20"/>
      <c r="AJ12" s="135"/>
      <c r="AK12" s="135"/>
      <c r="AL12" s="20">
        <f t="shared" si="6"/>
        <v>0</v>
      </c>
      <c r="AM12" s="20">
        <f t="shared" si="103"/>
        <v>6</v>
      </c>
      <c r="AN12" s="20">
        <f t="shared" si="104"/>
        <v>11</v>
      </c>
      <c r="AO12" s="20">
        <f t="shared" si="105"/>
        <v>16</v>
      </c>
      <c r="AP12" s="20">
        <f t="shared" si="7"/>
        <v>21</v>
      </c>
      <c r="AQ12" s="20">
        <f t="shared" si="8"/>
        <v>26</v>
      </c>
      <c r="AR12" s="20">
        <f t="shared" si="106"/>
        <v>31</v>
      </c>
      <c r="AS12" s="20">
        <f t="shared" si="107"/>
        <v>36</v>
      </c>
      <c r="AT12" s="21">
        <f t="shared" si="69"/>
        <v>-40.5</v>
      </c>
      <c r="AU12" s="38">
        <f t="shared" si="108"/>
        <v>12</v>
      </c>
      <c r="AV12" s="20">
        <f t="shared" si="109"/>
        <v>24.5</v>
      </c>
      <c r="AW12" s="20">
        <f t="shared" si="110"/>
        <v>34.5</v>
      </c>
      <c r="AX12" s="20">
        <f t="shared" si="111"/>
        <v>-40.5</v>
      </c>
      <c r="AY12" s="20">
        <f t="shared" si="112"/>
        <v>-40.381512150000006</v>
      </c>
      <c r="AZ12" s="21">
        <f t="shared" si="113"/>
        <v>57</v>
      </c>
      <c r="BA12" s="21">
        <f t="shared" si="9"/>
        <v>118.5</v>
      </c>
      <c r="BB12" s="39">
        <f t="shared" si="10"/>
        <v>0</v>
      </c>
      <c r="BC12" s="39">
        <f t="shared" si="11"/>
        <v>-121.5</v>
      </c>
      <c r="BD12" s="39">
        <f t="shared" si="12"/>
        <v>0</v>
      </c>
      <c r="BE12" s="40">
        <f t="shared" si="114"/>
        <v>0</v>
      </c>
      <c r="BF12" s="41">
        <f t="shared" si="70"/>
        <v>1</v>
      </c>
      <c r="BG12" s="37">
        <f t="shared" si="71"/>
        <v>1.5</v>
      </c>
      <c r="BH12" s="37">
        <f t="shared" si="115"/>
        <v>1.5</v>
      </c>
      <c r="BI12" s="37">
        <f t="shared" si="116"/>
        <v>1.5</v>
      </c>
      <c r="BJ12" s="37">
        <f t="shared" si="117"/>
        <v>1.5</v>
      </c>
      <c r="BK12" s="37">
        <f t="shared" si="118"/>
        <v>1.5</v>
      </c>
      <c r="BL12" s="37">
        <f t="shared" si="119"/>
        <v>1.5</v>
      </c>
      <c r="BM12" s="37">
        <f t="shared" si="120"/>
        <v>1.5</v>
      </c>
      <c r="BN12" s="37">
        <f aca="true" t="shared" si="121" ref="BN12:BN43">IF($R12&gt;$R$11,1)+IF($R12=$R$11,0.5)+IF($AF12&gt;$AF$11,1)+IF($AF12=$AF$11,0.5)+IF($AT12&gt;$AT$11,1)+IF($AT12=$AT$11,0.5)</f>
        <v>1.5</v>
      </c>
      <c r="BO12" s="36"/>
      <c r="BP12" s="37">
        <f t="shared" si="16"/>
        <v>1.5</v>
      </c>
      <c r="BQ12" s="37">
        <f t="shared" si="17"/>
        <v>1.5</v>
      </c>
      <c r="BR12" s="37">
        <f t="shared" si="18"/>
        <v>1.5</v>
      </c>
      <c r="BS12" s="37">
        <f t="shared" si="19"/>
        <v>1.5</v>
      </c>
      <c r="BT12" s="37">
        <f t="shared" si="20"/>
        <v>1.5</v>
      </c>
      <c r="BU12" s="37">
        <f t="shared" si="21"/>
        <v>1.5</v>
      </c>
      <c r="BV12" s="37">
        <f t="shared" si="22"/>
        <v>1.5</v>
      </c>
      <c r="BW12" s="37">
        <f t="shared" si="23"/>
        <v>1.5</v>
      </c>
      <c r="BX12" s="37">
        <f t="shared" si="24"/>
        <v>1.5</v>
      </c>
      <c r="BY12" s="37">
        <f t="shared" si="25"/>
        <v>1.5</v>
      </c>
      <c r="BZ12" s="37">
        <f t="shared" si="26"/>
        <v>1.5</v>
      </c>
      <c r="CA12" s="37">
        <f t="shared" si="27"/>
        <v>1.5</v>
      </c>
      <c r="CB12" s="37">
        <f t="shared" si="28"/>
        <v>1.5</v>
      </c>
      <c r="CC12" s="37">
        <f t="shared" si="29"/>
        <v>1.5</v>
      </c>
      <c r="CD12" s="37">
        <f t="shared" si="30"/>
        <v>1.5</v>
      </c>
      <c r="CE12" s="37">
        <f t="shared" si="31"/>
        <v>1.5</v>
      </c>
      <c r="CF12" s="37">
        <f t="shared" si="32"/>
        <v>1.5</v>
      </c>
      <c r="CG12" s="37">
        <f t="shared" si="33"/>
        <v>1.5</v>
      </c>
      <c r="CH12" s="37">
        <f t="shared" si="34"/>
        <v>1.5</v>
      </c>
      <c r="CI12" s="37">
        <f t="shared" si="35"/>
        <v>1.5</v>
      </c>
      <c r="CJ12" s="37">
        <f t="shared" si="36"/>
        <v>1.5</v>
      </c>
      <c r="CK12" s="37">
        <f t="shared" si="37"/>
        <v>1.5</v>
      </c>
      <c r="CL12" s="37">
        <f t="shared" si="38"/>
        <v>1.5</v>
      </c>
      <c r="CM12" s="37">
        <f t="shared" si="39"/>
        <v>1.5</v>
      </c>
      <c r="CN12" s="37">
        <f t="shared" si="40"/>
        <v>1.5</v>
      </c>
      <c r="CO12" s="37">
        <f t="shared" si="41"/>
        <v>1.5</v>
      </c>
      <c r="CP12" s="37">
        <f t="shared" si="42"/>
        <v>1.5</v>
      </c>
      <c r="CQ12" s="37">
        <f t="shared" si="43"/>
        <v>1.5</v>
      </c>
      <c r="CR12" s="37">
        <f t="shared" si="44"/>
        <v>1.5</v>
      </c>
      <c r="CS12" s="37">
        <f t="shared" si="45"/>
        <v>1.5</v>
      </c>
      <c r="CT12" s="37">
        <f t="shared" si="46"/>
        <v>1.5</v>
      </c>
      <c r="CU12" s="37">
        <f t="shared" si="47"/>
        <v>1.5</v>
      </c>
      <c r="CV12" s="37">
        <f t="shared" si="48"/>
        <v>1.5</v>
      </c>
      <c r="CW12" s="37">
        <f t="shared" si="49"/>
        <v>1.5</v>
      </c>
      <c r="CX12" s="37">
        <f t="shared" si="50"/>
        <v>1.5</v>
      </c>
      <c r="CY12" s="37">
        <f t="shared" si="51"/>
        <v>1.5</v>
      </c>
      <c r="CZ12" s="37">
        <f t="shared" si="52"/>
        <v>1.5</v>
      </c>
      <c r="DA12" s="37">
        <f t="shared" si="53"/>
        <v>1.5</v>
      </c>
      <c r="DB12" s="37">
        <f t="shared" si="54"/>
        <v>1.5</v>
      </c>
      <c r="DC12" s="37">
        <f t="shared" si="55"/>
        <v>1.5</v>
      </c>
      <c r="DD12" s="37">
        <f t="shared" si="56"/>
        <v>1.5</v>
      </c>
      <c r="DE12" s="37">
        <f t="shared" si="57"/>
        <v>1.5</v>
      </c>
      <c r="DF12" s="37">
        <f t="shared" si="58"/>
        <v>1.5</v>
      </c>
      <c r="DG12" s="37">
        <f t="shared" si="59"/>
        <v>1.5</v>
      </c>
      <c r="DH12" s="37">
        <f t="shared" si="60"/>
        <v>1.5</v>
      </c>
      <c r="DI12" s="37">
        <f t="shared" si="61"/>
        <v>1.5</v>
      </c>
      <c r="DJ12" s="37">
        <f t="shared" si="62"/>
        <v>1.5</v>
      </c>
      <c r="DK12" s="37">
        <f t="shared" si="63"/>
        <v>1.5</v>
      </c>
      <c r="DL12" s="37">
        <f t="shared" si="64"/>
        <v>1.5</v>
      </c>
      <c r="DM12" s="37">
        <f t="shared" si="65"/>
        <v>1.5</v>
      </c>
      <c r="DN12" s="37">
        <f t="shared" si="66"/>
        <v>1.5</v>
      </c>
      <c r="DO12" s="37">
        <f t="shared" si="72"/>
        <v>1.5</v>
      </c>
      <c r="DP12" s="37">
        <f t="shared" si="73"/>
        <v>1.5</v>
      </c>
      <c r="DQ12" s="37">
        <f t="shared" si="74"/>
        <v>1.5</v>
      </c>
      <c r="DR12" s="37">
        <f t="shared" si="75"/>
        <v>1.5</v>
      </c>
      <c r="DS12" s="37">
        <f t="shared" si="76"/>
        <v>1.5</v>
      </c>
      <c r="DT12" s="37">
        <f t="shared" si="77"/>
        <v>1.5</v>
      </c>
      <c r="DU12" s="37">
        <f t="shared" si="78"/>
        <v>1.5</v>
      </c>
      <c r="DV12" s="37">
        <f t="shared" si="79"/>
        <v>1.5</v>
      </c>
      <c r="DW12" s="37">
        <f t="shared" si="80"/>
        <v>1.5</v>
      </c>
      <c r="DX12" s="37">
        <f t="shared" si="81"/>
        <v>1.5</v>
      </c>
      <c r="DY12" s="37">
        <f t="shared" si="82"/>
        <v>1.5</v>
      </c>
      <c r="DZ12" s="37">
        <f t="shared" si="83"/>
        <v>1.5</v>
      </c>
      <c r="EA12" s="37">
        <f t="shared" si="84"/>
        <v>1.5</v>
      </c>
      <c r="EB12" s="37">
        <f t="shared" si="85"/>
        <v>1.5</v>
      </c>
      <c r="EC12" s="37">
        <f t="shared" si="86"/>
        <v>1.5</v>
      </c>
      <c r="ED12" s="37">
        <f t="shared" si="87"/>
        <v>1.5</v>
      </c>
      <c r="EE12" s="37">
        <f t="shared" si="88"/>
        <v>1.5</v>
      </c>
      <c r="EF12" s="37">
        <f t="shared" si="89"/>
        <v>1.5</v>
      </c>
      <c r="EG12" s="37">
        <f t="shared" si="90"/>
        <v>1.5</v>
      </c>
      <c r="EH12" s="37">
        <f t="shared" si="91"/>
        <v>1.5</v>
      </c>
    </row>
    <row r="13" spans="1:138" ht="20.25" customHeight="1">
      <c r="A13" s="55">
        <f t="shared" si="92"/>
        <v>1</v>
      </c>
      <c r="B13" s="49">
        <v>10</v>
      </c>
      <c r="C13" s="57" t="str">
        <f>'Ordine Entrata'!B13</f>
        <v> </v>
      </c>
      <c r="D13" s="58" t="str">
        <f>'Ordine Entrata'!D13</f>
        <v> </v>
      </c>
      <c r="E13" s="136"/>
      <c r="F13" s="135"/>
      <c r="G13" s="8"/>
      <c r="H13" s="135"/>
      <c r="I13" s="135"/>
      <c r="J13" s="8">
        <f t="shared" si="0"/>
        <v>0</v>
      </c>
      <c r="K13" s="20">
        <f t="shared" si="93"/>
        <v>6</v>
      </c>
      <c r="L13" s="20">
        <f t="shared" si="94"/>
        <v>11</v>
      </c>
      <c r="M13" s="20">
        <f t="shared" si="95"/>
        <v>16</v>
      </c>
      <c r="N13" s="20">
        <f t="shared" si="1"/>
        <v>21</v>
      </c>
      <c r="O13" s="20">
        <f t="shared" si="2"/>
        <v>26</v>
      </c>
      <c r="P13" s="20">
        <f t="shared" si="96"/>
        <v>31</v>
      </c>
      <c r="Q13" s="20">
        <f t="shared" si="97"/>
        <v>36</v>
      </c>
      <c r="R13" s="21">
        <f t="shared" si="67"/>
        <v>-40.5</v>
      </c>
      <c r="S13" s="136"/>
      <c r="T13" s="135"/>
      <c r="U13" s="20"/>
      <c r="V13" s="135"/>
      <c r="W13" s="135"/>
      <c r="X13" s="20">
        <f t="shared" si="3"/>
        <v>0</v>
      </c>
      <c r="Y13" s="20">
        <f t="shared" si="98"/>
        <v>6</v>
      </c>
      <c r="Z13" s="20">
        <f t="shared" si="99"/>
        <v>11</v>
      </c>
      <c r="AA13" s="20">
        <f t="shared" si="100"/>
        <v>16</v>
      </c>
      <c r="AB13" s="20">
        <f t="shared" si="4"/>
        <v>21</v>
      </c>
      <c r="AC13" s="20">
        <f t="shared" si="5"/>
        <v>26</v>
      </c>
      <c r="AD13" s="20">
        <f t="shared" si="101"/>
        <v>31</v>
      </c>
      <c r="AE13" s="20">
        <f t="shared" si="102"/>
        <v>36</v>
      </c>
      <c r="AF13" s="21">
        <f t="shared" si="68"/>
        <v>-40.5</v>
      </c>
      <c r="AG13" s="136"/>
      <c r="AH13" s="135"/>
      <c r="AI13" s="20"/>
      <c r="AJ13" s="135"/>
      <c r="AK13" s="135"/>
      <c r="AL13" s="20">
        <f t="shared" si="6"/>
        <v>0</v>
      </c>
      <c r="AM13" s="20">
        <f t="shared" si="103"/>
        <v>6</v>
      </c>
      <c r="AN13" s="20">
        <f t="shared" si="104"/>
        <v>11</v>
      </c>
      <c r="AO13" s="20">
        <f t="shared" si="105"/>
        <v>16</v>
      </c>
      <c r="AP13" s="20">
        <f t="shared" si="7"/>
        <v>21</v>
      </c>
      <c r="AQ13" s="20">
        <f t="shared" si="8"/>
        <v>26</v>
      </c>
      <c r="AR13" s="20">
        <f t="shared" si="106"/>
        <v>31</v>
      </c>
      <c r="AS13" s="20">
        <f t="shared" si="107"/>
        <v>36</v>
      </c>
      <c r="AT13" s="21">
        <f t="shared" si="69"/>
        <v>-40.5</v>
      </c>
      <c r="AU13" s="38">
        <f t="shared" si="108"/>
        <v>12</v>
      </c>
      <c r="AV13" s="20">
        <f t="shared" si="109"/>
        <v>24.5</v>
      </c>
      <c r="AW13" s="20">
        <f t="shared" si="110"/>
        <v>34.5</v>
      </c>
      <c r="AX13" s="20">
        <f t="shared" si="111"/>
        <v>-40.5</v>
      </c>
      <c r="AY13" s="20">
        <f t="shared" si="112"/>
        <v>-40.381512150000006</v>
      </c>
      <c r="AZ13" s="21">
        <f t="shared" si="113"/>
        <v>57</v>
      </c>
      <c r="BA13" s="21">
        <f t="shared" si="9"/>
        <v>118.5</v>
      </c>
      <c r="BB13" s="39">
        <f t="shared" si="10"/>
        <v>0</v>
      </c>
      <c r="BC13" s="39">
        <f t="shared" si="11"/>
        <v>-121.5</v>
      </c>
      <c r="BD13" s="39">
        <f t="shared" si="12"/>
        <v>0</v>
      </c>
      <c r="BE13" s="40">
        <f t="shared" si="114"/>
        <v>0</v>
      </c>
      <c r="BF13" s="41">
        <f t="shared" si="70"/>
        <v>1</v>
      </c>
      <c r="BG13" s="37">
        <f t="shared" si="71"/>
        <v>1.5</v>
      </c>
      <c r="BH13" s="37">
        <f t="shared" si="115"/>
        <v>1.5</v>
      </c>
      <c r="BI13" s="37">
        <f t="shared" si="116"/>
        <v>1.5</v>
      </c>
      <c r="BJ13" s="37">
        <f t="shared" si="117"/>
        <v>1.5</v>
      </c>
      <c r="BK13" s="37">
        <f t="shared" si="118"/>
        <v>1.5</v>
      </c>
      <c r="BL13" s="37">
        <f t="shared" si="119"/>
        <v>1.5</v>
      </c>
      <c r="BM13" s="37">
        <f t="shared" si="120"/>
        <v>1.5</v>
      </c>
      <c r="BN13" s="37">
        <f t="shared" si="121"/>
        <v>1.5</v>
      </c>
      <c r="BO13" s="37">
        <f aca="true" t="shared" si="122" ref="BO13:BO44">IF($R13&gt;$R$12,1)+IF($R13=$R$12,0.5)+IF($AF13&gt;$AF$12,1)+IF($AF13=$AF$12,0.5)+IF($AT13&gt;$AT$12,1)+IF($AT13=$AT$12,0.5)</f>
        <v>1.5</v>
      </c>
      <c r="BP13" s="36"/>
      <c r="BQ13" s="37">
        <f t="shared" si="17"/>
        <v>1.5</v>
      </c>
      <c r="BR13" s="37">
        <f t="shared" si="18"/>
        <v>1.5</v>
      </c>
      <c r="BS13" s="37">
        <f t="shared" si="19"/>
        <v>1.5</v>
      </c>
      <c r="BT13" s="37">
        <f t="shared" si="20"/>
        <v>1.5</v>
      </c>
      <c r="BU13" s="37">
        <f t="shared" si="21"/>
        <v>1.5</v>
      </c>
      <c r="BV13" s="37">
        <f t="shared" si="22"/>
        <v>1.5</v>
      </c>
      <c r="BW13" s="37">
        <f t="shared" si="23"/>
        <v>1.5</v>
      </c>
      <c r="BX13" s="37">
        <f t="shared" si="24"/>
        <v>1.5</v>
      </c>
      <c r="BY13" s="37">
        <f t="shared" si="25"/>
        <v>1.5</v>
      </c>
      <c r="BZ13" s="37">
        <f t="shared" si="26"/>
        <v>1.5</v>
      </c>
      <c r="CA13" s="37">
        <f t="shared" si="27"/>
        <v>1.5</v>
      </c>
      <c r="CB13" s="37">
        <f t="shared" si="28"/>
        <v>1.5</v>
      </c>
      <c r="CC13" s="37">
        <f t="shared" si="29"/>
        <v>1.5</v>
      </c>
      <c r="CD13" s="37">
        <f t="shared" si="30"/>
        <v>1.5</v>
      </c>
      <c r="CE13" s="37">
        <f t="shared" si="31"/>
        <v>1.5</v>
      </c>
      <c r="CF13" s="37">
        <f t="shared" si="32"/>
        <v>1.5</v>
      </c>
      <c r="CG13" s="37">
        <f t="shared" si="33"/>
        <v>1.5</v>
      </c>
      <c r="CH13" s="37">
        <f t="shared" si="34"/>
        <v>1.5</v>
      </c>
      <c r="CI13" s="37">
        <f t="shared" si="35"/>
        <v>1.5</v>
      </c>
      <c r="CJ13" s="37">
        <f t="shared" si="36"/>
        <v>1.5</v>
      </c>
      <c r="CK13" s="37">
        <f t="shared" si="37"/>
        <v>1.5</v>
      </c>
      <c r="CL13" s="37">
        <f t="shared" si="38"/>
        <v>1.5</v>
      </c>
      <c r="CM13" s="37">
        <f t="shared" si="39"/>
        <v>1.5</v>
      </c>
      <c r="CN13" s="37">
        <f t="shared" si="40"/>
        <v>1.5</v>
      </c>
      <c r="CO13" s="37">
        <f t="shared" si="41"/>
        <v>1.5</v>
      </c>
      <c r="CP13" s="37">
        <f t="shared" si="42"/>
        <v>1.5</v>
      </c>
      <c r="CQ13" s="37">
        <f t="shared" si="43"/>
        <v>1.5</v>
      </c>
      <c r="CR13" s="37">
        <f t="shared" si="44"/>
        <v>1.5</v>
      </c>
      <c r="CS13" s="37">
        <f t="shared" si="45"/>
        <v>1.5</v>
      </c>
      <c r="CT13" s="37">
        <f t="shared" si="46"/>
        <v>1.5</v>
      </c>
      <c r="CU13" s="37">
        <f t="shared" si="47"/>
        <v>1.5</v>
      </c>
      <c r="CV13" s="37">
        <f t="shared" si="48"/>
        <v>1.5</v>
      </c>
      <c r="CW13" s="37">
        <f t="shared" si="49"/>
        <v>1.5</v>
      </c>
      <c r="CX13" s="37">
        <f t="shared" si="50"/>
        <v>1.5</v>
      </c>
      <c r="CY13" s="37">
        <f t="shared" si="51"/>
        <v>1.5</v>
      </c>
      <c r="CZ13" s="37">
        <f t="shared" si="52"/>
        <v>1.5</v>
      </c>
      <c r="DA13" s="37">
        <f t="shared" si="53"/>
        <v>1.5</v>
      </c>
      <c r="DB13" s="37">
        <f t="shared" si="54"/>
        <v>1.5</v>
      </c>
      <c r="DC13" s="37">
        <f t="shared" si="55"/>
        <v>1.5</v>
      </c>
      <c r="DD13" s="37">
        <f t="shared" si="56"/>
        <v>1.5</v>
      </c>
      <c r="DE13" s="37">
        <f t="shared" si="57"/>
        <v>1.5</v>
      </c>
      <c r="DF13" s="37">
        <f t="shared" si="58"/>
        <v>1.5</v>
      </c>
      <c r="DG13" s="37">
        <f t="shared" si="59"/>
        <v>1.5</v>
      </c>
      <c r="DH13" s="37">
        <f t="shared" si="60"/>
        <v>1.5</v>
      </c>
      <c r="DI13" s="37">
        <f t="shared" si="61"/>
        <v>1.5</v>
      </c>
      <c r="DJ13" s="37">
        <f t="shared" si="62"/>
        <v>1.5</v>
      </c>
      <c r="DK13" s="37">
        <f t="shared" si="63"/>
        <v>1.5</v>
      </c>
      <c r="DL13" s="37">
        <f t="shared" si="64"/>
        <v>1.5</v>
      </c>
      <c r="DM13" s="37">
        <f t="shared" si="65"/>
        <v>1.5</v>
      </c>
      <c r="DN13" s="37">
        <f t="shared" si="66"/>
        <v>1.5</v>
      </c>
      <c r="DO13" s="37">
        <f t="shared" si="72"/>
        <v>1.5</v>
      </c>
      <c r="DP13" s="37">
        <f t="shared" si="73"/>
        <v>1.5</v>
      </c>
      <c r="DQ13" s="37">
        <f t="shared" si="74"/>
        <v>1.5</v>
      </c>
      <c r="DR13" s="37">
        <f t="shared" si="75"/>
        <v>1.5</v>
      </c>
      <c r="DS13" s="37">
        <f t="shared" si="76"/>
        <v>1.5</v>
      </c>
      <c r="DT13" s="37">
        <f t="shared" si="77"/>
        <v>1.5</v>
      </c>
      <c r="DU13" s="37">
        <f t="shared" si="78"/>
        <v>1.5</v>
      </c>
      <c r="DV13" s="37">
        <f t="shared" si="79"/>
        <v>1.5</v>
      </c>
      <c r="DW13" s="37">
        <f t="shared" si="80"/>
        <v>1.5</v>
      </c>
      <c r="DX13" s="37">
        <f t="shared" si="81"/>
        <v>1.5</v>
      </c>
      <c r="DY13" s="37">
        <f t="shared" si="82"/>
        <v>1.5</v>
      </c>
      <c r="DZ13" s="37">
        <f t="shared" si="83"/>
        <v>1.5</v>
      </c>
      <c r="EA13" s="37">
        <f t="shared" si="84"/>
        <v>1.5</v>
      </c>
      <c r="EB13" s="37">
        <f t="shared" si="85"/>
        <v>1.5</v>
      </c>
      <c r="EC13" s="37">
        <f t="shared" si="86"/>
        <v>1.5</v>
      </c>
      <c r="ED13" s="37">
        <f t="shared" si="87"/>
        <v>1.5</v>
      </c>
      <c r="EE13" s="37">
        <f t="shared" si="88"/>
        <v>1.5</v>
      </c>
      <c r="EF13" s="37">
        <f t="shared" si="89"/>
        <v>1.5</v>
      </c>
      <c r="EG13" s="37">
        <f t="shared" si="90"/>
        <v>1.5</v>
      </c>
      <c r="EH13" s="37">
        <f t="shared" si="91"/>
        <v>1.5</v>
      </c>
    </row>
    <row r="14" spans="1:138" ht="20.25" customHeight="1">
      <c r="A14" s="55">
        <f t="shared" si="92"/>
        <v>1</v>
      </c>
      <c r="B14" s="49">
        <v>11</v>
      </c>
      <c r="C14" s="57" t="str">
        <f>'Ordine Entrata'!B14</f>
        <v> </v>
      </c>
      <c r="D14" s="58" t="str">
        <f>'Ordine Entrata'!D14</f>
        <v> </v>
      </c>
      <c r="E14" s="136"/>
      <c r="F14" s="135"/>
      <c r="G14" s="8"/>
      <c r="H14" s="135"/>
      <c r="I14" s="135"/>
      <c r="J14" s="8">
        <f t="shared" si="0"/>
        <v>0</v>
      </c>
      <c r="K14" s="20">
        <f t="shared" si="93"/>
        <v>6</v>
      </c>
      <c r="L14" s="20">
        <f t="shared" si="94"/>
        <v>11</v>
      </c>
      <c r="M14" s="20">
        <f t="shared" si="95"/>
        <v>16</v>
      </c>
      <c r="N14" s="20">
        <f t="shared" si="1"/>
        <v>21</v>
      </c>
      <c r="O14" s="20">
        <f t="shared" si="2"/>
        <v>26</v>
      </c>
      <c r="P14" s="20">
        <f t="shared" si="96"/>
        <v>31</v>
      </c>
      <c r="Q14" s="20">
        <f t="shared" si="97"/>
        <v>36</v>
      </c>
      <c r="R14" s="21">
        <f t="shared" si="67"/>
        <v>-40.5</v>
      </c>
      <c r="S14" s="136"/>
      <c r="T14" s="135"/>
      <c r="U14" s="20"/>
      <c r="V14" s="135"/>
      <c r="W14" s="135"/>
      <c r="X14" s="20">
        <f t="shared" si="3"/>
        <v>0</v>
      </c>
      <c r="Y14" s="20">
        <f t="shared" si="98"/>
        <v>6</v>
      </c>
      <c r="Z14" s="20">
        <f t="shared" si="99"/>
        <v>11</v>
      </c>
      <c r="AA14" s="20">
        <f t="shared" si="100"/>
        <v>16</v>
      </c>
      <c r="AB14" s="20">
        <f t="shared" si="4"/>
        <v>21</v>
      </c>
      <c r="AC14" s="20">
        <f t="shared" si="5"/>
        <v>26</v>
      </c>
      <c r="AD14" s="20">
        <f t="shared" si="101"/>
        <v>31</v>
      </c>
      <c r="AE14" s="20">
        <f t="shared" si="102"/>
        <v>36</v>
      </c>
      <c r="AF14" s="21">
        <f t="shared" si="68"/>
        <v>-40.5</v>
      </c>
      <c r="AG14" s="136"/>
      <c r="AH14" s="135"/>
      <c r="AI14" s="20"/>
      <c r="AJ14" s="135"/>
      <c r="AK14" s="135"/>
      <c r="AL14" s="20">
        <f t="shared" si="6"/>
        <v>0</v>
      </c>
      <c r="AM14" s="20">
        <f t="shared" si="103"/>
        <v>6</v>
      </c>
      <c r="AN14" s="20">
        <f t="shared" si="104"/>
        <v>11</v>
      </c>
      <c r="AO14" s="20">
        <f t="shared" si="105"/>
        <v>16</v>
      </c>
      <c r="AP14" s="20">
        <f t="shared" si="7"/>
        <v>21</v>
      </c>
      <c r="AQ14" s="20">
        <f t="shared" si="8"/>
        <v>26</v>
      </c>
      <c r="AR14" s="20">
        <f t="shared" si="106"/>
        <v>31</v>
      </c>
      <c r="AS14" s="20">
        <f t="shared" si="107"/>
        <v>36</v>
      </c>
      <c r="AT14" s="21">
        <f t="shared" si="69"/>
        <v>-40.5</v>
      </c>
      <c r="AU14" s="38">
        <f t="shared" si="108"/>
        <v>12</v>
      </c>
      <c r="AV14" s="20">
        <f t="shared" si="109"/>
        <v>24.5</v>
      </c>
      <c r="AW14" s="20">
        <f t="shared" si="110"/>
        <v>34.5</v>
      </c>
      <c r="AX14" s="20">
        <f t="shared" si="111"/>
        <v>-40.5</v>
      </c>
      <c r="AY14" s="20">
        <f t="shared" si="112"/>
        <v>-40.381512150000006</v>
      </c>
      <c r="AZ14" s="21">
        <f t="shared" si="113"/>
        <v>57</v>
      </c>
      <c r="BA14" s="21">
        <f t="shared" si="9"/>
        <v>118.5</v>
      </c>
      <c r="BB14" s="39">
        <f t="shared" si="10"/>
        <v>0</v>
      </c>
      <c r="BC14" s="39">
        <f t="shared" si="11"/>
        <v>-121.5</v>
      </c>
      <c r="BD14" s="39">
        <f t="shared" si="12"/>
        <v>0</v>
      </c>
      <c r="BE14" s="40">
        <f t="shared" si="114"/>
        <v>0</v>
      </c>
      <c r="BF14" s="41">
        <f t="shared" si="70"/>
        <v>1</v>
      </c>
      <c r="BG14" s="37">
        <f t="shared" si="71"/>
        <v>1.5</v>
      </c>
      <c r="BH14" s="37">
        <f t="shared" si="115"/>
        <v>1.5</v>
      </c>
      <c r="BI14" s="37">
        <f t="shared" si="116"/>
        <v>1.5</v>
      </c>
      <c r="BJ14" s="37">
        <f t="shared" si="117"/>
        <v>1.5</v>
      </c>
      <c r="BK14" s="37">
        <f t="shared" si="118"/>
        <v>1.5</v>
      </c>
      <c r="BL14" s="37">
        <f t="shared" si="119"/>
        <v>1.5</v>
      </c>
      <c r="BM14" s="37">
        <f t="shared" si="120"/>
        <v>1.5</v>
      </c>
      <c r="BN14" s="37">
        <f t="shared" si="121"/>
        <v>1.5</v>
      </c>
      <c r="BO14" s="37">
        <f t="shared" si="122"/>
        <v>1.5</v>
      </c>
      <c r="BP14" s="37">
        <f aca="true" t="shared" si="123" ref="BP14:BP45">IF($R14&gt;$R$13,1)+IF($R14=$R$13,0.5)+IF($AF14&gt;$AF$13,1)+IF($AF14=$AF$13,0.5)+IF($AT14&gt;$AT$13,1)+IF($AT14=$AT$13,0.5)</f>
        <v>1.5</v>
      </c>
      <c r="BQ14" s="36"/>
      <c r="BR14" s="37">
        <f t="shared" si="18"/>
        <v>1.5</v>
      </c>
      <c r="BS14" s="37">
        <f t="shared" si="19"/>
        <v>1.5</v>
      </c>
      <c r="BT14" s="37">
        <f t="shared" si="20"/>
        <v>1.5</v>
      </c>
      <c r="BU14" s="37">
        <f t="shared" si="21"/>
        <v>1.5</v>
      </c>
      <c r="BV14" s="37">
        <f t="shared" si="22"/>
        <v>1.5</v>
      </c>
      <c r="BW14" s="37">
        <f t="shared" si="23"/>
        <v>1.5</v>
      </c>
      <c r="BX14" s="37">
        <f t="shared" si="24"/>
        <v>1.5</v>
      </c>
      <c r="BY14" s="37">
        <f t="shared" si="25"/>
        <v>1.5</v>
      </c>
      <c r="BZ14" s="37">
        <f t="shared" si="26"/>
        <v>1.5</v>
      </c>
      <c r="CA14" s="37">
        <f t="shared" si="27"/>
        <v>1.5</v>
      </c>
      <c r="CB14" s="37">
        <f t="shared" si="28"/>
        <v>1.5</v>
      </c>
      <c r="CC14" s="37">
        <f t="shared" si="29"/>
        <v>1.5</v>
      </c>
      <c r="CD14" s="37">
        <f t="shared" si="30"/>
        <v>1.5</v>
      </c>
      <c r="CE14" s="37">
        <f t="shared" si="31"/>
        <v>1.5</v>
      </c>
      <c r="CF14" s="37">
        <f t="shared" si="32"/>
        <v>1.5</v>
      </c>
      <c r="CG14" s="37">
        <f t="shared" si="33"/>
        <v>1.5</v>
      </c>
      <c r="CH14" s="37">
        <f t="shared" si="34"/>
        <v>1.5</v>
      </c>
      <c r="CI14" s="37">
        <f t="shared" si="35"/>
        <v>1.5</v>
      </c>
      <c r="CJ14" s="37">
        <f t="shared" si="36"/>
        <v>1.5</v>
      </c>
      <c r="CK14" s="37">
        <f t="shared" si="37"/>
        <v>1.5</v>
      </c>
      <c r="CL14" s="37">
        <f t="shared" si="38"/>
        <v>1.5</v>
      </c>
      <c r="CM14" s="37">
        <f t="shared" si="39"/>
        <v>1.5</v>
      </c>
      <c r="CN14" s="37">
        <f t="shared" si="40"/>
        <v>1.5</v>
      </c>
      <c r="CO14" s="37">
        <f t="shared" si="41"/>
        <v>1.5</v>
      </c>
      <c r="CP14" s="37">
        <f t="shared" si="42"/>
        <v>1.5</v>
      </c>
      <c r="CQ14" s="37">
        <f t="shared" si="43"/>
        <v>1.5</v>
      </c>
      <c r="CR14" s="37">
        <f t="shared" si="44"/>
        <v>1.5</v>
      </c>
      <c r="CS14" s="37">
        <f t="shared" si="45"/>
        <v>1.5</v>
      </c>
      <c r="CT14" s="37">
        <f t="shared" si="46"/>
        <v>1.5</v>
      </c>
      <c r="CU14" s="37">
        <f t="shared" si="47"/>
        <v>1.5</v>
      </c>
      <c r="CV14" s="37">
        <f t="shared" si="48"/>
        <v>1.5</v>
      </c>
      <c r="CW14" s="37">
        <f t="shared" si="49"/>
        <v>1.5</v>
      </c>
      <c r="CX14" s="37">
        <f t="shared" si="50"/>
        <v>1.5</v>
      </c>
      <c r="CY14" s="37">
        <f t="shared" si="51"/>
        <v>1.5</v>
      </c>
      <c r="CZ14" s="37">
        <f t="shared" si="52"/>
        <v>1.5</v>
      </c>
      <c r="DA14" s="37">
        <f t="shared" si="53"/>
        <v>1.5</v>
      </c>
      <c r="DB14" s="37">
        <f t="shared" si="54"/>
        <v>1.5</v>
      </c>
      <c r="DC14" s="37">
        <f t="shared" si="55"/>
        <v>1.5</v>
      </c>
      <c r="DD14" s="37">
        <f t="shared" si="56"/>
        <v>1.5</v>
      </c>
      <c r="DE14" s="37">
        <f t="shared" si="57"/>
        <v>1.5</v>
      </c>
      <c r="DF14" s="37">
        <f t="shared" si="58"/>
        <v>1.5</v>
      </c>
      <c r="DG14" s="37">
        <f t="shared" si="59"/>
        <v>1.5</v>
      </c>
      <c r="DH14" s="37">
        <f t="shared" si="60"/>
        <v>1.5</v>
      </c>
      <c r="DI14" s="37">
        <f t="shared" si="61"/>
        <v>1.5</v>
      </c>
      <c r="DJ14" s="37">
        <f t="shared" si="62"/>
        <v>1.5</v>
      </c>
      <c r="DK14" s="37">
        <f t="shared" si="63"/>
        <v>1.5</v>
      </c>
      <c r="DL14" s="37">
        <f t="shared" si="64"/>
        <v>1.5</v>
      </c>
      <c r="DM14" s="37">
        <f t="shared" si="65"/>
        <v>1.5</v>
      </c>
      <c r="DN14" s="37">
        <f t="shared" si="66"/>
        <v>1.5</v>
      </c>
      <c r="DO14" s="37">
        <f t="shared" si="72"/>
        <v>1.5</v>
      </c>
      <c r="DP14" s="37">
        <f t="shared" si="73"/>
        <v>1.5</v>
      </c>
      <c r="DQ14" s="37">
        <f t="shared" si="74"/>
        <v>1.5</v>
      </c>
      <c r="DR14" s="37">
        <f t="shared" si="75"/>
        <v>1.5</v>
      </c>
      <c r="DS14" s="37">
        <f t="shared" si="76"/>
        <v>1.5</v>
      </c>
      <c r="DT14" s="37">
        <f t="shared" si="77"/>
        <v>1.5</v>
      </c>
      <c r="DU14" s="37">
        <f t="shared" si="78"/>
        <v>1.5</v>
      </c>
      <c r="DV14" s="37">
        <f t="shared" si="79"/>
        <v>1.5</v>
      </c>
      <c r="DW14" s="37">
        <f t="shared" si="80"/>
        <v>1.5</v>
      </c>
      <c r="DX14" s="37">
        <f t="shared" si="81"/>
        <v>1.5</v>
      </c>
      <c r="DY14" s="37">
        <f t="shared" si="82"/>
        <v>1.5</v>
      </c>
      <c r="DZ14" s="37">
        <f t="shared" si="83"/>
        <v>1.5</v>
      </c>
      <c r="EA14" s="37">
        <f t="shared" si="84"/>
        <v>1.5</v>
      </c>
      <c r="EB14" s="37">
        <f t="shared" si="85"/>
        <v>1.5</v>
      </c>
      <c r="EC14" s="37">
        <f t="shared" si="86"/>
        <v>1.5</v>
      </c>
      <c r="ED14" s="37">
        <f t="shared" si="87"/>
        <v>1.5</v>
      </c>
      <c r="EE14" s="37">
        <f t="shared" si="88"/>
        <v>1.5</v>
      </c>
      <c r="EF14" s="37">
        <f t="shared" si="89"/>
        <v>1.5</v>
      </c>
      <c r="EG14" s="37">
        <f t="shared" si="90"/>
        <v>1.5</v>
      </c>
      <c r="EH14" s="37">
        <f t="shared" si="91"/>
        <v>1.5</v>
      </c>
    </row>
    <row r="15" spans="1:138" ht="20.25" customHeight="1">
      <c r="A15" s="55">
        <f t="shared" si="92"/>
        <v>1</v>
      </c>
      <c r="B15" s="49">
        <v>12</v>
      </c>
      <c r="C15" s="57" t="str">
        <f>'Ordine Entrata'!B15</f>
        <v> </v>
      </c>
      <c r="D15" s="58" t="str">
        <f>'Ordine Entrata'!D15</f>
        <v> </v>
      </c>
      <c r="E15" s="136"/>
      <c r="F15" s="135"/>
      <c r="G15" s="8"/>
      <c r="H15" s="135"/>
      <c r="I15" s="135"/>
      <c r="J15" s="8">
        <f t="shared" si="0"/>
        <v>0</v>
      </c>
      <c r="K15" s="20">
        <f t="shared" si="93"/>
        <v>6</v>
      </c>
      <c r="L15" s="20">
        <f t="shared" si="94"/>
        <v>11</v>
      </c>
      <c r="M15" s="20">
        <f t="shared" si="95"/>
        <v>16</v>
      </c>
      <c r="N15" s="20">
        <f t="shared" si="1"/>
        <v>21</v>
      </c>
      <c r="O15" s="20">
        <f t="shared" si="2"/>
        <v>26</v>
      </c>
      <c r="P15" s="20">
        <f t="shared" si="96"/>
        <v>31</v>
      </c>
      <c r="Q15" s="20">
        <f t="shared" si="97"/>
        <v>36</v>
      </c>
      <c r="R15" s="21">
        <f t="shared" si="67"/>
        <v>-40.5</v>
      </c>
      <c r="S15" s="136"/>
      <c r="T15" s="135"/>
      <c r="U15" s="20"/>
      <c r="V15" s="135"/>
      <c r="W15" s="135"/>
      <c r="X15" s="20">
        <f t="shared" si="3"/>
        <v>0</v>
      </c>
      <c r="Y15" s="20">
        <f t="shared" si="98"/>
        <v>6</v>
      </c>
      <c r="Z15" s="20">
        <f t="shared" si="99"/>
        <v>11</v>
      </c>
      <c r="AA15" s="20">
        <f t="shared" si="100"/>
        <v>16</v>
      </c>
      <c r="AB15" s="20">
        <f t="shared" si="4"/>
        <v>21</v>
      </c>
      <c r="AC15" s="20">
        <f t="shared" si="5"/>
        <v>26</v>
      </c>
      <c r="AD15" s="20">
        <f t="shared" si="101"/>
        <v>31</v>
      </c>
      <c r="AE15" s="20">
        <f t="shared" si="102"/>
        <v>36</v>
      </c>
      <c r="AF15" s="21">
        <f t="shared" si="68"/>
        <v>-40.5</v>
      </c>
      <c r="AG15" s="136"/>
      <c r="AH15" s="135"/>
      <c r="AI15" s="20"/>
      <c r="AJ15" s="135"/>
      <c r="AK15" s="135"/>
      <c r="AL15" s="20">
        <f t="shared" si="6"/>
        <v>0</v>
      </c>
      <c r="AM15" s="20">
        <f t="shared" si="103"/>
        <v>6</v>
      </c>
      <c r="AN15" s="20">
        <f t="shared" si="104"/>
        <v>11</v>
      </c>
      <c r="AO15" s="20">
        <f t="shared" si="105"/>
        <v>16</v>
      </c>
      <c r="AP15" s="20">
        <f t="shared" si="7"/>
        <v>21</v>
      </c>
      <c r="AQ15" s="20">
        <f t="shared" si="8"/>
        <v>26</v>
      </c>
      <c r="AR15" s="20">
        <f t="shared" si="106"/>
        <v>31</v>
      </c>
      <c r="AS15" s="20">
        <f t="shared" si="107"/>
        <v>36</v>
      </c>
      <c r="AT15" s="21">
        <f t="shared" si="69"/>
        <v>-40.5</v>
      </c>
      <c r="AU15" s="38">
        <f t="shared" si="108"/>
        <v>12</v>
      </c>
      <c r="AV15" s="20">
        <f t="shared" si="109"/>
        <v>24.5</v>
      </c>
      <c r="AW15" s="20">
        <f t="shared" si="110"/>
        <v>34.5</v>
      </c>
      <c r="AX15" s="20">
        <f t="shared" si="111"/>
        <v>-40.5</v>
      </c>
      <c r="AY15" s="20">
        <f t="shared" si="112"/>
        <v>-40.381512150000006</v>
      </c>
      <c r="AZ15" s="21">
        <f t="shared" si="113"/>
        <v>57</v>
      </c>
      <c r="BA15" s="21">
        <f t="shared" si="9"/>
        <v>118.5</v>
      </c>
      <c r="BB15" s="39">
        <f t="shared" si="10"/>
        <v>0</v>
      </c>
      <c r="BC15" s="39">
        <f t="shared" si="11"/>
        <v>-121.5</v>
      </c>
      <c r="BD15" s="39">
        <f t="shared" si="12"/>
        <v>0</v>
      </c>
      <c r="BE15" s="40">
        <f t="shared" si="114"/>
        <v>0</v>
      </c>
      <c r="BF15" s="41">
        <f t="shared" si="70"/>
        <v>1</v>
      </c>
      <c r="BG15" s="37">
        <f t="shared" si="71"/>
        <v>1.5</v>
      </c>
      <c r="BH15" s="37">
        <f t="shared" si="115"/>
        <v>1.5</v>
      </c>
      <c r="BI15" s="37">
        <f t="shared" si="116"/>
        <v>1.5</v>
      </c>
      <c r="BJ15" s="37">
        <f t="shared" si="117"/>
        <v>1.5</v>
      </c>
      <c r="BK15" s="37">
        <f t="shared" si="118"/>
        <v>1.5</v>
      </c>
      <c r="BL15" s="37">
        <f t="shared" si="119"/>
        <v>1.5</v>
      </c>
      <c r="BM15" s="37">
        <f t="shared" si="120"/>
        <v>1.5</v>
      </c>
      <c r="BN15" s="37">
        <f t="shared" si="121"/>
        <v>1.5</v>
      </c>
      <c r="BO15" s="37">
        <f t="shared" si="122"/>
        <v>1.5</v>
      </c>
      <c r="BP15" s="37">
        <f t="shared" si="123"/>
        <v>1.5</v>
      </c>
      <c r="BQ15" s="37">
        <f aca="true" t="shared" si="124" ref="BQ15:BQ46">IF($R15&gt;$R$14,1)+IF($R15=$R$14,0.5)+IF($AF15&gt;$AF$14,1)+IF($AF15=$AF$14,0.5)+IF($AT15&gt;$AT$14,1)+IF($AT15=$AT$14,0.5)</f>
        <v>1.5</v>
      </c>
      <c r="BR15" s="36"/>
      <c r="BS15" s="37">
        <f t="shared" si="19"/>
        <v>1.5</v>
      </c>
      <c r="BT15" s="37">
        <f t="shared" si="20"/>
        <v>1.5</v>
      </c>
      <c r="BU15" s="37">
        <f t="shared" si="21"/>
        <v>1.5</v>
      </c>
      <c r="BV15" s="37">
        <f t="shared" si="22"/>
        <v>1.5</v>
      </c>
      <c r="BW15" s="37">
        <f t="shared" si="23"/>
        <v>1.5</v>
      </c>
      <c r="BX15" s="37">
        <f t="shared" si="24"/>
        <v>1.5</v>
      </c>
      <c r="BY15" s="37">
        <f t="shared" si="25"/>
        <v>1.5</v>
      </c>
      <c r="BZ15" s="37">
        <f t="shared" si="26"/>
        <v>1.5</v>
      </c>
      <c r="CA15" s="37">
        <f t="shared" si="27"/>
        <v>1.5</v>
      </c>
      <c r="CB15" s="37">
        <f t="shared" si="28"/>
        <v>1.5</v>
      </c>
      <c r="CC15" s="37">
        <f t="shared" si="29"/>
        <v>1.5</v>
      </c>
      <c r="CD15" s="37">
        <f t="shared" si="30"/>
        <v>1.5</v>
      </c>
      <c r="CE15" s="37">
        <f t="shared" si="31"/>
        <v>1.5</v>
      </c>
      <c r="CF15" s="37">
        <f t="shared" si="32"/>
        <v>1.5</v>
      </c>
      <c r="CG15" s="37">
        <f t="shared" si="33"/>
        <v>1.5</v>
      </c>
      <c r="CH15" s="37">
        <f t="shared" si="34"/>
        <v>1.5</v>
      </c>
      <c r="CI15" s="37">
        <f t="shared" si="35"/>
        <v>1.5</v>
      </c>
      <c r="CJ15" s="37">
        <f t="shared" si="36"/>
        <v>1.5</v>
      </c>
      <c r="CK15" s="37">
        <f t="shared" si="37"/>
        <v>1.5</v>
      </c>
      <c r="CL15" s="37">
        <f t="shared" si="38"/>
        <v>1.5</v>
      </c>
      <c r="CM15" s="37">
        <f t="shared" si="39"/>
        <v>1.5</v>
      </c>
      <c r="CN15" s="37">
        <f t="shared" si="40"/>
        <v>1.5</v>
      </c>
      <c r="CO15" s="37">
        <f t="shared" si="41"/>
        <v>1.5</v>
      </c>
      <c r="CP15" s="37">
        <f t="shared" si="42"/>
        <v>1.5</v>
      </c>
      <c r="CQ15" s="37">
        <f t="shared" si="43"/>
        <v>1.5</v>
      </c>
      <c r="CR15" s="37">
        <f t="shared" si="44"/>
        <v>1.5</v>
      </c>
      <c r="CS15" s="37">
        <f t="shared" si="45"/>
        <v>1.5</v>
      </c>
      <c r="CT15" s="37">
        <f t="shared" si="46"/>
        <v>1.5</v>
      </c>
      <c r="CU15" s="37">
        <f t="shared" si="47"/>
        <v>1.5</v>
      </c>
      <c r="CV15" s="37">
        <f t="shared" si="48"/>
        <v>1.5</v>
      </c>
      <c r="CW15" s="37">
        <f t="shared" si="49"/>
        <v>1.5</v>
      </c>
      <c r="CX15" s="37">
        <f t="shared" si="50"/>
        <v>1.5</v>
      </c>
      <c r="CY15" s="37">
        <f t="shared" si="51"/>
        <v>1.5</v>
      </c>
      <c r="CZ15" s="37">
        <f t="shared" si="52"/>
        <v>1.5</v>
      </c>
      <c r="DA15" s="37">
        <f t="shared" si="53"/>
        <v>1.5</v>
      </c>
      <c r="DB15" s="37">
        <f t="shared" si="54"/>
        <v>1.5</v>
      </c>
      <c r="DC15" s="37">
        <f t="shared" si="55"/>
        <v>1.5</v>
      </c>
      <c r="DD15" s="37">
        <f t="shared" si="56"/>
        <v>1.5</v>
      </c>
      <c r="DE15" s="37">
        <f t="shared" si="57"/>
        <v>1.5</v>
      </c>
      <c r="DF15" s="37">
        <f t="shared" si="58"/>
        <v>1.5</v>
      </c>
      <c r="DG15" s="37">
        <f t="shared" si="59"/>
        <v>1.5</v>
      </c>
      <c r="DH15" s="37">
        <f t="shared" si="60"/>
        <v>1.5</v>
      </c>
      <c r="DI15" s="37">
        <f t="shared" si="61"/>
        <v>1.5</v>
      </c>
      <c r="DJ15" s="37">
        <f t="shared" si="62"/>
        <v>1.5</v>
      </c>
      <c r="DK15" s="37">
        <f t="shared" si="63"/>
        <v>1.5</v>
      </c>
      <c r="DL15" s="37">
        <f t="shared" si="64"/>
        <v>1.5</v>
      </c>
      <c r="DM15" s="37">
        <f t="shared" si="65"/>
        <v>1.5</v>
      </c>
      <c r="DN15" s="37">
        <f t="shared" si="66"/>
        <v>1.5</v>
      </c>
      <c r="DO15" s="37">
        <f t="shared" si="72"/>
        <v>1.5</v>
      </c>
      <c r="DP15" s="37">
        <f t="shared" si="73"/>
        <v>1.5</v>
      </c>
      <c r="DQ15" s="37">
        <f t="shared" si="74"/>
        <v>1.5</v>
      </c>
      <c r="DR15" s="37">
        <f t="shared" si="75"/>
        <v>1.5</v>
      </c>
      <c r="DS15" s="37">
        <f t="shared" si="76"/>
        <v>1.5</v>
      </c>
      <c r="DT15" s="37">
        <f t="shared" si="77"/>
        <v>1.5</v>
      </c>
      <c r="DU15" s="37">
        <f t="shared" si="78"/>
        <v>1.5</v>
      </c>
      <c r="DV15" s="37">
        <f t="shared" si="79"/>
        <v>1.5</v>
      </c>
      <c r="DW15" s="37">
        <f t="shared" si="80"/>
        <v>1.5</v>
      </c>
      <c r="DX15" s="37">
        <f t="shared" si="81"/>
        <v>1.5</v>
      </c>
      <c r="DY15" s="37">
        <f t="shared" si="82"/>
        <v>1.5</v>
      </c>
      <c r="DZ15" s="37">
        <f t="shared" si="83"/>
        <v>1.5</v>
      </c>
      <c r="EA15" s="37">
        <f t="shared" si="84"/>
        <v>1.5</v>
      </c>
      <c r="EB15" s="37">
        <f t="shared" si="85"/>
        <v>1.5</v>
      </c>
      <c r="EC15" s="37">
        <f t="shared" si="86"/>
        <v>1.5</v>
      </c>
      <c r="ED15" s="37">
        <f t="shared" si="87"/>
        <v>1.5</v>
      </c>
      <c r="EE15" s="37">
        <f t="shared" si="88"/>
        <v>1.5</v>
      </c>
      <c r="EF15" s="37">
        <f t="shared" si="89"/>
        <v>1.5</v>
      </c>
      <c r="EG15" s="37">
        <f t="shared" si="90"/>
        <v>1.5</v>
      </c>
      <c r="EH15" s="37">
        <f t="shared" si="91"/>
        <v>1.5</v>
      </c>
    </row>
    <row r="16" spans="1:138" ht="20.25" customHeight="1">
      <c r="A16" s="55">
        <f t="shared" si="92"/>
        <v>1</v>
      </c>
      <c r="B16" s="49">
        <v>13</v>
      </c>
      <c r="C16" s="57" t="str">
        <f>'Ordine Entrata'!B16</f>
        <v> </v>
      </c>
      <c r="D16" s="58" t="str">
        <f>'Ordine Entrata'!D16</f>
        <v> </v>
      </c>
      <c r="E16" s="136"/>
      <c r="F16" s="135"/>
      <c r="G16" s="8"/>
      <c r="H16" s="135"/>
      <c r="I16" s="135"/>
      <c r="J16" s="8">
        <f t="shared" si="0"/>
        <v>0</v>
      </c>
      <c r="K16" s="20">
        <f t="shared" si="93"/>
        <v>6</v>
      </c>
      <c r="L16" s="20">
        <f t="shared" si="94"/>
        <v>11</v>
      </c>
      <c r="M16" s="20">
        <f t="shared" si="95"/>
        <v>16</v>
      </c>
      <c r="N16" s="20">
        <f t="shared" si="1"/>
        <v>21</v>
      </c>
      <c r="O16" s="20">
        <f t="shared" si="2"/>
        <v>26</v>
      </c>
      <c r="P16" s="20">
        <f t="shared" si="96"/>
        <v>31</v>
      </c>
      <c r="Q16" s="20">
        <f t="shared" si="97"/>
        <v>36</v>
      </c>
      <c r="R16" s="21">
        <f t="shared" si="67"/>
        <v>-40.5</v>
      </c>
      <c r="S16" s="136"/>
      <c r="T16" s="135"/>
      <c r="U16" s="20"/>
      <c r="V16" s="135"/>
      <c r="W16" s="135"/>
      <c r="X16" s="20">
        <f t="shared" si="3"/>
        <v>0</v>
      </c>
      <c r="Y16" s="20">
        <f t="shared" si="98"/>
        <v>6</v>
      </c>
      <c r="Z16" s="20">
        <f t="shared" si="99"/>
        <v>11</v>
      </c>
      <c r="AA16" s="20">
        <f t="shared" si="100"/>
        <v>16</v>
      </c>
      <c r="AB16" s="20">
        <f t="shared" si="4"/>
        <v>21</v>
      </c>
      <c r="AC16" s="20">
        <f t="shared" si="5"/>
        <v>26</v>
      </c>
      <c r="AD16" s="20">
        <f t="shared" si="101"/>
        <v>31</v>
      </c>
      <c r="AE16" s="20">
        <f t="shared" si="102"/>
        <v>36</v>
      </c>
      <c r="AF16" s="21">
        <f t="shared" si="68"/>
        <v>-40.5</v>
      </c>
      <c r="AG16" s="136"/>
      <c r="AH16" s="135"/>
      <c r="AI16" s="20"/>
      <c r="AJ16" s="135"/>
      <c r="AK16" s="135"/>
      <c r="AL16" s="20">
        <f t="shared" si="6"/>
        <v>0</v>
      </c>
      <c r="AM16" s="20">
        <f t="shared" si="103"/>
        <v>6</v>
      </c>
      <c r="AN16" s="20">
        <f t="shared" si="104"/>
        <v>11</v>
      </c>
      <c r="AO16" s="20">
        <f t="shared" si="105"/>
        <v>16</v>
      </c>
      <c r="AP16" s="20">
        <f t="shared" si="7"/>
        <v>21</v>
      </c>
      <c r="AQ16" s="20">
        <f t="shared" si="8"/>
        <v>26</v>
      </c>
      <c r="AR16" s="20">
        <f t="shared" si="106"/>
        <v>31</v>
      </c>
      <c r="AS16" s="20">
        <f t="shared" si="107"/>
        <v>36</v>
      </c>
      <c r="AT16" s="21">
        <f t="shared" si="69"/>
        <v>-40.5</v>
      </c>
      <c r="AU16" s="38">
        <f t="shared" si="108"/>
        <v>12</v>
      </c>
      <c r="AV16" s="20">
        <f t="shared" si="109"/>
        <v>24.5</v>
      </c>
      <c r="AW16" s="20">
        <f t="shared" si="110"/>
        <v>34.5</v>
      </c>
      <c r="AX16" s="20">
        <f t="shared" si="111"/>
        <v>-40.5</v>
      </c>
      <c r="AY16" s="20">
        <f t="shared" si="112"/>
        <v>-40.381512150000006</v>
      </c>
      <c r="AZ16" s="21">
        <f t="shared" si="113"/>
        <v>57</v>
      </c>
      <c r="BA16" s="21">
        <f t="shared" si="9"/>
        <v>118.5</v>
      </c>
      <c r="BB16" s="39">
        <f t="shared" si="10"/>
        <v>0</v>
      </c>
      <c r="BC16" s="39">
        <f t="shared" si="11"/>
        <v>-121.5</v>
      </c>
      <c r="BD16" s="39">
        <f t="shared" si="12"/>
        <v>0</v>
      </c>
      <c r="BE16" s="40">
        <f t="shared" si="114"/>
        <v>0</v>
      </c>
      <c r="BF16" s="41">
        <f t="shared" si="70"/>
        <v>1</v>
      </c>
      <c r="BG16" s="37">
        <f t="shared" si="71"/>
        <v>1.5</v>
      </c>
      <c r="BH16" s="37">
        <f t="shared" si="115"/>
        <v>1.5</v>
      </c>
      <c r="BI16" s="37">
        <f t="shared" si="116"/>
        <v>1.5</v>
      </c>
      <c r="BJ16" s="37">
        <f t="shared" si="117"/>
        <v>1.5</v>
      </c>
      <c r="BK16" s="37">
        <f t="shared" si="118"/>
        <v>1.5</v>
      </c>
      <c r="BL16" s="37">
        <f t="shared" si="119"/>
        <v>1.5</v>
      </c>
      <c r="BM16" s="37">
        <f t="shared" si="120"/>
        <v>1.5</v>
      </c>
      <c r="BN16" s="37">
        <f t="shared" si="121"/>
        <v>1.5</v>
      </c>
      <c r="BO16" s="37">
        <f t="shared" si="122"/>
        <v>1.5</v>
      </c>
      <c r="BP16" s="37">
        <f t="shared" si="123"/>
        <v>1.5</v>
      </c>
      <c r="BQ16" s="37">
        <f t="shared" si="124"/>
        <v>1.5</v>
      </c>
      <c r="BR16" s="37">
        <f aca="true" t="shared" si="125" ref="BR16:BR79">IF($R16&gt;$R$15,1)+IF($R16=$R$15,0.5)+IF($AF16&gt;$AF$15,1)+IF($AF16=$AF$15,0.5)+IF($AT16&gt;$AT$15,1)+IF($AT16=$AT$15,0.5)</f>
        <v>1.5</v>
      </c>
      <c r="BS16" s="36"/>
      <c r="BT16" s="37">
        <f t="shared" si="20"/>
        <v>1.5</v>
      </c>
      <c r="BU16" s="37">
        <f t="shared" si="21"/>
        <v>1.5</v>
      </c>
      <c r="BV16" s="37">
        <f t="shared" si="22"/>
        <v>1.5</v>
      </c>
      <c r="BW16" s="37">
        <f t="shared" si="23"/>
        <v>1.5</v>
      </c>
      <c r="BX16" s="37">
        <f t="shared" si="24"/>
        <v>1.5</v>
      </c>
      <c r="BY16" s="37">
        <f t="shared" si="25"/>
        <v>1.5</v>
      </c>
      <c r="BZ16" s="37">
        <f t="shared" si="26"/>
        <v>1.5</v>
      </c>
      <c r="CA16" s="37">
        <f t="shared" si="27"/>
        <v>1.5</v>
      </c>
      <c r="CB16" s="37">
        <f t="shared" si="28"/>
        <v>1.5</v>
      </c>
      <c r="CC16" s="37">
        <f t="shared" si="29"/>
        <v>1.5</v>
      </c>
      <c r="CD16" s="37">
        <f t="shared" si="30"/>
        <v>1.5</v>
      </c>
      <c r="CE16" s="37">
        <f t="shared" si="31"/>
        <v>1.5</v>
      </c>
      <c r="CF16" s="37">
        <f t="shared" si="32"/>
        <v>1.5</v>
      </c>
      <c r="CG16" s="37">
        <f t="shared" si="33"/>
        <v>1.5</v>
      </c>
      <c r="CH16" s="37">
        <f t="shared" si="34"/>
        <v>1.5</v>
      </c>
      <c r="CI16" s="37">
        <f t="shared" si="35"/>
        <v>1.5</v>
      </c>
      <c r="CJ16" s="37">
        <f t="shared" si="36"/>
        <v>1.5</v>
      </c>
      <c r="CK16" s="37">
        <f t="shared" si="37"/>
        <v>1.5</v>
      </c>
      <c r="CL16" s="37">
        <f t="shared" si="38"/>
        <v>1.5</v>
      </c>
      <c r="CM16" s="37">
        <f t="shared" si="39"/>
        <v>1.5</v>
      </c>
      <c r="CN16" s="37">
        <f t="shared" si="40"/>
        <v>1.5</v>
      </c>
      <c r="CO16" s="37">
        <f t="shared" si="41"/>
        <v>1.5</v>
      </c>
      <c r="CP16" s="37">
        <f t="shared" si="42"/>
        <v>1.5</v>
      </c>
      <c r="CQ16" s="37">
        <f t="shared" si="43"/>
        <v>1.5</v>
      </c>
      <c r="CR16" s="37">
        <f t="shared" si="44"/>
        <v>1.5</v>
      </c>
      <c r="CS16" s="37">
        <f t="shared" si="45"/>
        <v>1.5</v>
      </c>
      <c r="CT16" s="37">
        <f t="shared" si="46"/>
        <v>1.5</v>
      </c>
      <c r="CU16" s="37">
        <f t="shared" si="47"/>
        <v>1.5</v>
      </c>
      <c r="CV16" s="37">
        <f t="shared" si="48"/>
        <v>1.5</v>
      </c>
      <c r="CW16" s="37">
        <f t="shared" si="49"/>
        <v>1.5</v>
      </c>
      <c r="CX16" s="37">
        <f t="shared" si="50"/>
        <v>1.5</v>
      </c>
      <c r="CY16" s="37">
        <f t="shared" si="51"/>
        <v>1.5</v>
      </c>
      <c r="CZ16" s="37">
        <f t="shared" si="52"/>
        <v>1.5</v>
      </c>
      <c r="DA16" s="37">
        <f t="shared" si="53"/>
        <v>1.5</v>
      </c>
      <c r="DB16" s="37">
        <f t="shared" si="54"/>
        <v>1.5</v>
      </c>
      <c r="DC16" s="37">
        <f t="shared" si="55"/>
        <v>1.5</v>
      </c>
      <c r="DD16" s="37">
        <f t="shared" si="56"/>
        <v>1.5</v>
      </c>
      <c r="DE16" s="37">
        <f t="shared" si="57"/>
        <v>1.5</v>
      </c>
      <c r="DF16" s="37">
        <f t="shared" si="58"/>
        <v>1.5</v>
      </c>
      <c r="DG16" s="37">
        <f t="shared" si="59"/>
        <v>1.5</v>
      </c>
      <c r="DH16" s="37">
        <f t="shared" si="60"/>
        <v>1.5</v>
      </c>
      <c r="DI16" s="37">
        <f t="shared" si="61"/>
        <v>1.5</v>
      </c>
      <c r="DJ16" s="37">
        <f t="shared" si="62"/>
        <v>1.5</v>
      </c>
      <c r="DK16" s="37">
        <f t="shared" si="63"/>
        <v>1.5</v>
      </c>
      <c r="DL16" s="37">
        <f t="shared" si="64"/>
        <v>1.5</v>
      </c>
      <c r="DM16" s="37">
        <f t="shared" si="65"/>
        <v>1.5</v>
      </c>
      <c r="DN16" s="37">
        <f t="shared" si="66"/>
        <v>1.5</v>
      </c>
      <c r="DO16" s="37">
        <f t="shared" si="72"/>
        <v>1.5</v>
      </c>
      <c r="DP16" s="37">
        <f t="shared" si="73"/>
        <v>1.5</v>
      </c>
      <c r="DQ16" s="37">
        <f t="shared" si="74"/>
        <v>1.5</v>
      </c>
      <c r="DR16" s="37">
        <f t="shared" si="75"/>
        <v>1.5</v>
      </c>
      <c r="DS16" s="37">
        <f t="shared" si="76"/>
        <v>1.5</v>
      </c>
      <c r="DT16" s="37">
        <f t="shared" si="77"/>
        <v>1.5</v>
      </c>
      <c r="DU16" s="37">
        <f t="shared" si="78"/>
        <v>1.5</v>
      </c>
      <c r="DV16" s="37">
        <f t="shared" si="79"/>
        <v>1.5</v>
      </c>
      <c r="DW16" s="37">
        <f t="shared" si="80"/>
        <v>1.5</v>
      </c>
      <c r="DX16" s="37">
        <f t="shared" si="81"/>
        <v>1.5</v>
      </c>
      <c r="DY16" s="37">
        <f t="shared" si="82"/>
        <v>1.5</v>
      </c>
      <c r="DZ16" s="37">
        <f t="shared" si="83"/>
        <v>1.5</v>
      </c>
      <c r="EA16" s="37">
        <f t="shared" si="84"/>
        <v>1.5</v>
      </c>
      <c r="EB16" s="37">
        <f t="shared" si="85"/>
        <v>1.5</v>
      </c>
      <c r="EC16" s="37">
        <f t="shared" si="86"/>
        <v>1.5</v>
      </c>
      <c r="ED16" s="37">
        <f t="shared" si="87"/>
        <v>1.5</v>
      </c>
      <c r="EE16" s="37">
        <f t="shared" si="88"/>
        <v>1.5</v>
      </c>
      <c r="EF16" s="37">
        <f t="shared" si="89"/>
        <v>1.5</v>
      </c>
      <c r="EG16" s="37">
        <f t="shared" si="90"/>
        <v>1.5</v>
      </c>
      <c r="EH16" s="37">
        <f t="shared" si="91"/>
        <v>1.5</v>
      </c>
    </row>
    <row r="17" spans="1:138" ht="20.25" customHeight="1">
      <c r="A17" s="55">
        <f t="shared" si="92"/>
        <v>1</v>
      </c>
      <c r="B17" s="49">
        <v>14</v>
      </c>
      <c r="C17" s="57" t="str">
        <f>'Ordine Entrata'!B17</f>
        <v> </v>
      </c>
      <c r="D17" s="58" t="str">
        <f>'Ordine Entrata'!D17</f>
        <v> </v>
      </c>
      <c r="E17" s="136"/>
      <c r="F17" s="135"/>
      <c r="G17" s="8"/>
      <c r="H17" s="135"/>
      <c r="I17" s="135"/>
      <c r="J17" s="8">
        <f t="shared" si="0"/>
        <v>0</v>
      </c>
      <c r="K17" s="20">
        <f t="shared" si="93"/>
        <v>6</v>
      </c>
      <c r="L17" s="20">
        <f t="shared" si="94"/>
        <v>11</v>
      </c>
      <c r="M17" s="20">
        <f t="shared" si="95"/>
        <v>16</v>
      </c>
      <c r="N17" s="20">
        <f t="shared" si="1"/>
        <v>21</v>
      </c>
      <c r="O17" s="20">
        <f t="shared" si="2"/>
        <v>26</v>
      </c>
      <c r="P17" s="20">
        <f t="shared" si="96"/>
        <v>31</v>
      </c>
      <c r="Q17" s="20">
        <f t="shared" si="97"/>
        <v>36</v>
      </c>
      <c r="R17" s="21">
        <f t="shared" si="67"/>
        <v>-40.5</v>
      </c>
      <c r="S17" s="136"/>
      <c r="T17" s="135"/>
      <c r="U17" s="20"/>
      <c r="V17" s="135"/>
      <c r="W17" s="135"/>
      <c r="X17" s="20">
        <f t="shared" si="3"/>
        <v>0</v>
      </c>
      <c r="Y17" s="20">
        <f t="shared" si="98"/>
        <v>6</v>
      </c>
      <c r="Z17" s="20">
        <f t="shared" si="99"/>
        <v>11</v>
      </c>
      <c r="AA17" s="20">
        <f t="shared" si="100"/>
        <v>16</v>
      </c>
      <c r="AB17" s="20">
        <f t="shared" si="4"/>
        <v>21</v>
      </c>
      <c r="AC17" s="20">
        <f t="shared" si="5"/>
        <v>26</v>
      </c>
      <c r="AD17" s="20">
        <f t="shared" si="101"/>
        <v>31</v>
      </c>
      <c r="AE17" s="20">
        <f t="shared" si="102"/>
        <v>36</v>
      </c>
      <c r="AF17" s="21">
        <f t="shared" si="68"/>
        <v>-40.5</v>
      </c>
      <c r="AG17" s="136"/>
      <c r="AH17" s="135"/>
      <c r="AI17" s="20"/>
      <c r="AJ17" s="135"/>
      <c r="AK17" s="135"/>
      <c r="AL17" s="20">
        <f t="shared" si="6"/>
        <v>0</v>
      </c>
      <c r="AM17" s="20">
        <f t="shared" si="103"/>
        <v>6</v>
      </c>
      <c r="AN17" s="20">
        <f t="shared" si="104"/>
        <v>11</v>
      </c>
      <c r="AO17" s="20">
        <f t="shared" si="105"/>
        <v>16</v>
      </c>
      <c r="AP17" s="20">
        <f t="shared" si="7"/>
        <v>21</v>
      </c>
      <c r="AQ17" s="20">
        <f t="shared" si="8"/>
        <v>26</v>
      </c>
      <c r="AR17" s="20">
        <f t="shared" si="106"/>
        <v>31</v>
      </c>
      <c r="AS17" s="20">
        <f t="shared" si="107"/>
        <v>36</v>
      </c>
      <c r="AT17" s="21">
        <f t="shared" si="69"/>
        <v>-40.5</v>
      </c>
      <c r="AU17" s="38">
        <f t="shared" si="108"/>
        <v>12</v>
      </c>
      <c r="AV17" s="20">
        <f t="shared" si="109"/>
        <v>24.5</v>
      </c>
      <c r="AW17" s="20">
        <f t="shared" si="110"/>
        <v>34.5</v>
      </c>
      <c r="AX17" s="20">
        <f t="shared" si="111"/>
        <v>-40.5</v>
      </c>
      <c r="AY17" s="20">
        <f t="shared" si="112"/>
        <v>-40.381512150000006</v>
      </c>
      <c r="AZ17" s="21">
        <f t="shared" si="113"/>
        <v>57</v>
      </c>
      <c r="BA17" s="21">
        <f t="shared" si="9"/>
        <v>118.5</v>
      </c>
      <c r="BB17" s="39">
        <f t="shared" si="10"/>
        <v>0</v>
      </c>
      <c r="BC17" s="39">
        <f t="shared" si="11"/>
        <v>-121.5</v>
      </c>
      <c r="BD17" s="39">
        <f t="shared" si="12"/>
        <v>0</v>
      </c>
      <c r="BE17" s="40">
        <f t="shared" si="114"/>
        <v>0</v>
      </c>
      <c r="BF17" s="41">
        <f t="shared" si="70"/>
        <v>1</v>
      </c>
      <c r="BG17" s="37">
        <f t="shared" si="71"/>
        <v>1.5</v>
      </c>
      <c r="BH17" s="37">
        <f t="shared" si="115"/>
        <v>1.5</v>
      </c>
      <c r="BI17" s="37">
        <f t="shared" si="116"/>
        <v>1.5</v>
      </c>
      <c r="BJ17" s="37">
        <f t="shared" si="117"/>
        <v>1.5</v>
      </c>
      <c r="BK17" s="37">
        <f t="shared" si="118"/>
        <v>1.5</v>
      </c>
      <c r="BL17" s="37">
        <f t="shared" si="119"/>
        <v>1.5</v>
      </c>
      <c r="BM17" s="37">
        <f t="shared" si="120"/>
        <v>1.5</v>
      </c>
      <c r="BN17" s="37">
        <f t="shared" si="121"/>
        <v>1.5</v>
      </c>
      <c r="BO17" s="37">
        <f t="shared" si="122"/>
        <v>1.5</v>
      </c>
      <c r="BP17" s="37">
        <f t="shared" si="123"/>
        <v>1.5</v>
      </c>
      <c r="BQ17" s="37">
        <f t="shared" si="124"/>
        <v>1.5</v>
      </c>
      <c r="BR17" s="37">
        <f t="shared" si="125"/>
        <v>1.5</v>
      </c>
      <c r="BS17" s="37">
        <f aca="true" t="shared" si="126" ref="BS17:BS80">IF($R17&gt;$R$16,1)+IF($R17=$R$16,0.5)+IF($AF17&gt;$AF$16,1)+IF($AF17=$AF$16,0.5)+IF($AT17&gt;$AT$16,1)+IF($AT17=$AT$16,0.5)</f>
        <v>1.5</v>
      </c>
      <c r="BT17" s="36"/>
      <c r="BU17" s="37">
        <f t="shared" si="21"/>
        <v>1.5</v>
      </c>
      <c r="BV17" s="37">
        <f t="shared" si="22"/>
        <v>1.5</v>
      </c>
      <c r="BW17" s="37">
        <f t="shared" si="23"/>
        <v>1.5</v>
      </c>
      <c r="BX17" s="37">
        <f t="shared" si="24"/>
        <v>1.5</v>
      </c>
      <c r="BY17" s="37">
        <f t="shared" si="25"/>
        <v>1.5</v>
      </c>
      <c r="BZ17" s="37">
        <f t="shared" si="26"/>
        <v>1.5</v>
      </c>
      <c r="CA17" s="37">
        <f t="shared" si="27"/>
        <v>1.5</v>
      </c>
      <c r="CB17" s="37">
        <f t="shared" si="28"/>
        <v>1.5</v>
      </c>
      <c r="CC17" s="37">
        <f t="shared" si="29"/>
        <v>1.5</v>
      </c>
      <c r="CD17" s="37">
        <f t="shared" si="30"/>
        <v>1.5</v>
      </c>
      <c r="CE17" s="37">
        <f t="shared" si="31"/>
        <v>1.5</v>
      </c>
      <c r="CF17" s="37">
        <f t="shared" si="32"/>
        <v>1.5</v>
      </c>
      <c r="CG17" s="37">
        <f t="shared" si="33"/>
        <v>1.5</v>
      </c>
      <c r="CH17" s="37">
        <f t="shared" si="34"/>
        <v>1.5</v>
      </c>
      <c r="CI17" s="37">
        <f t="shared" si="35"/>
        <v>1.5</v>
      </c>
      <c r="CJ17" s="37">
        <f t="shared" si="36"/>
        <v>1.5</v>
      </c>
      <c r="CK17" s="37">
        <f t="shared" si="37"/>
        <v>1.5</v>
      </c>
      <c r="CL17" s="37">
        <f t="shared" si="38"/>
        <v>1.5</v>
      </c>
      <c r="CM17" s="37">
        <f t="shared" si="39"/>
        <v>1.5</v>
      </c>
      <c r="CN17" s="37">
        <f t="shared" si="40"/>
        <v>1.5</v>
      </c>
      <c r="CO17" s="37">
        <f t="shared" si="41"/>
        <v>1.5</v>
      </c>
      <c r="CP17" s="37">
        <f t="shared" si="42"/>
        <v>1.5</v>
      </c>
      <c r="CQ17" s="37">
        <f t="shared" si="43"/>
        <v>1.5</v>
      </c>
      <c r="CR17" s="37">
        <f t="shared" si="44"/>
        <v>1.5</v>
      </c>
      <c r="CS17" s="37">
        <f t="shared" si="45"/>
        <v>1.5</v>
      </c>
      <c r="CT17" s="37">
        <f t="shared" si="46"/>
        <v>1.5</v>
      </c>
      <c r="CU17" s="37">
        <f t="shared" si="47"/>
        <v>1.5</v>
      </c>
      <c r="CV17" s="37">
        <f t="shared" si="48"/>
        <v>1.5</v>
      </c>
      <c r="CW17" s="37">
        <f t="shared" si="49"/>
        <v>1.5</v>
      </c>
      <c r="CX17" s="37">
        <f t="shared" si="50"/>
        <v>1.5</v>
      </c>
      <c r="CY17" s="37">
        <f t="shared" si="51"/>
        <v>1.5</v>
      </c>
      <c r="CZ17" s="37">
        <f t="shared" si="52"/>
        <v>1.5</v>
      </c>
      <c r="DA17" s="37">
        <f t="shared" si="53"/>
        <v>1.5</v>
      </c>
      <c r="DB17" s="37">
        <f t="shared" si="54"/>
        <v>1.5</v>
      </c>
      <c r="DC17" s="37">
        <f t="shared" si="55"/>
        <v>1.5</v>
      </c>
      <c r="DD17" s="37">
        <f t="shared" si="56"/>
        <v>1.5</v>
      </c>
      <c r="DE17" s="37">
        <f t="shared" si="57"/>
        <v>1.5</v>
      </c>
      <c r="DF17" s="37">
        <f t="shared" si="58"/>
        <v>1.5</v>
      </c>
      <c r="DG17" s="37">
        <f t="shared" si="59"/>
        <v>1.5</v>
      </c>
      <c r="DH17" s="37">
        <f t="shared" si="60"/>
        <v>1.5</v>
      </c>
      <c r="DI17" s="37">
        <f t="shared" si="61"/>
        <v>1.5</v>
      </c>
      <c r="DJ17" s="37">
        <f t="shared" si="62"/>
        <v>1.5</v>
      </c>
      <c r="DK17" s="37">
        <f t="shared" si="63"/>
        <v>1.5</v>
      </c>
      <c r="DL17" s="37">
        <f t="shared" si="64"/>
        <v>1.5</v>
      </c>
      <c r="DM17" s="37">
        <f t="shared" si="65"/>
        <v>1.5</v>
      </c>
      <c r="DN17" s="37">
        <f t="shared" si="66"/>
        <v>1.5</v>
      </c>
      <c r="DO17" s="37">
        <f t="shared" si="72"/>
        <v>1.5</v>
      </c>
      <c r="DP17" s="37">
        <f t="shared" si="73"/>
        <v>1.5</v>
      </c>
      <c r="DQ17" s="37">
        <f t="shared" si="74"/>
        <v>1.5</v>
      </c>
      <c r="DR17" s="37">
        <f t="shared" si="75"/>
        <v>1.5</v>
      </c>
      <c r="DS17" s="37">
        <f t="shared" si="76"/>
        <v>1.5</v>
      </c>
      <c r="DT17" s="37">
        <f t="shared" si="77"/>
        <v>1.5</v>
      </c>
      <c r="DU17" s="37">
        <f t="shared" si="78"/>
        <v>1.5</v>
      </c>
      <c r="DV17" s="37">
        <f t="shared" si="79"/>
        <v>1.5</v>
      </c>
      <c r="DW17" s="37">
        <f t="shared" si="80"/>
        <v>1.5</v>
      </c>
      <c r="DX17" s="37">
        <f t="shared" si="81"/>
        <v>1.5</v>
      </c>
      <c r="DY17" s="37">
        <f t="shared" si="82"/>
        <v>1.5</v>
      </c>
      <c r="DZ17" s="37">
        <f t="shared" si="83"/>
        <v>1.5</v>
      </c>
      <c r="EA17" s="37">
        <f t="shared" si="84"/>
        <v>1.5</v>
      </c>
      <c r="EB17" s="37">
        <f t="shared" si="85"/>
        <v>1.5</v>
      </c>
      <c r="EC17" s="37">
        <f t="shared" si="86"/>
        <v>1.5</v>
      </c>
      <c r="ED17" s="37">
        <f t="shared" si="87"/>
        <v>1.5</v>
      </c>
      <c r="EE17" s="37">
        <f t="shared" si="88"/>
        <v>1.5</v>
      </c>
      <c r="EF17" s="37">
        <f t="shared" si="89"/>
        <v>1.5</v>
      </c>
      <c r="EG17" s="37">
        <f t="shared" si="90"/>
        <v>1.5</v>
      </c>
      <c r="EH17" s="37">
        <f t="shared" si="91"/>
        <v>1.5</v>
      </c>
    </row>
    <row r="18" spans="1:138" ht="20.25" customHeight="1">
      <c r="A18" s="55">
        <f t="shared" si="92"/>
        <v>1</v>
      </c>
      <c r="B18" s="50">
        <v>15</v>
      </c>
      <c r="C18" s="57" t="str">
        <f>'Ordine Entrata'!B18</f>
        <v> </v>
      </c>
      <c r="D18" s="58" t="str">
        <f>'Ordine Entrata'!D18</f>
        <v> </v>
      </c>
      <c r="E18" s="136"/>
      <c r="F18" s="135"/>
      <c r="G18" s="8"/>
      <c r="H18" s="135"/>
      <c r="I18" s="135"/>
      <c r="J18" s="8">
        <f t="shared" si="0"/>
        <v>0</v>
      </c>
      <c r="K18" s="20">
        <f t="shared" si="93"/>
        <v>6</v>
      </c>
      <c r="L18" s="20">
        <f t="shared" si="94"/>
        <v>11</v>
      </c>
      <c r="M18" s="20">
        <f t="shared" si="95"/>
        <v>16</v>
      </c>
      <c r="N18" s="20">
        <f t="shared" si="1"/>
        <v>21</v>
      </c>
      <c r="O18" s="20">
        <f t="shared" si="2"/>
        <v>26</v>
      </c>
      <c r="P18" s="20">
        <f t="shared" si="96"/>
        <v>31</v>
      </c>
      <c r="Q18" s="20">
        <f t="shared" si="97"/>
        <v>36</v>
      </c>
      <c r="R18" s="21">
        <f t="shared" si="67"/>
        <v>-40.5</v>
      </c>
      <c r="S18" s="136"/>
      <c r="T18" s="135"/>
      <c r="U18" s="20"/>
      <c r="V18" s="135"/>
      <c r="W18" s="135"/>
      <c r="X18" s="20">
        <f t="shared" si="3"/>
        <v>0</v>
      </c>
      <c r="Y18" s="20">
        <f t="shared" si="98"/>
        <v>6</v>
      </c>
      <c r="Z18" s="20">
        <f t="shared" si="99"/>
        <v>11</v>
      </c>
      <c r="AA18" s="20">
        <f t="shared" si="100"/>
        <v>16</v>
      </c>
      <c r="AB18" s="20">
        <f t="shared" si="4"/>
        <v>21</v>
      </c>
      <c r="AC18" s="20">
        <f t="shared" si="5"/>
        <v>26</v>
      </c>
      <c r="AD18" s="20">
        <f t="shared" si="101"/>
        <v>31</v>
      </c>
      <c r="AE18" s="20">
        <f t="shared" si="102"/>
        <v>36</v>
      </c>
      <c r="AF18" s="21">
        <f t="shared" si="68"/>
        <v>-40.5</v>
      </c>
      <c r="AG18" s="136"/>
      <c r="AH18" s="135"/>
      <c r="AI18" s="20"/>
      <c r="AJ18" s="135"/>
      <c r="AK18" s="135"/>
      <c r="AL18" s="20">
        <f t="shared" si="6"/>
        <v>0</v>
      </c>
      <c r="AM18" s="20">
        <f t="shared" si="103"/>
        <v>6</v>
      </c>
      <c r="AN18" s="20">
        <f t="shared" si="104"/>
        <v>11</v>
      </c>
      <c r="AO18" s="20">
        <f t="shared" si="105"/>
        <v>16</v>
      </c>
      <c r="AP18" s="20">
        <f t="shared" si="7"/>
        <v>21</v>
      </c>
      <c r="AQ18" s="20">
        <f t="shared" si="8"/>
        <v>26</v>
      </c>
      <c r="AR18" s="20">
        <f t="shared" si="106"/>
        <v>31</v>
      </c>
      <c r="AS18" s="20">
        <f t="shared" si="107"/>
        <v>36</v>
      </c>
      <c r="AT18" s="21">
        <f t="shared" si="69"/>
        <v>-40.5</v>
      </c>
      <c r="AU18" s="38">
        <f t="shared" si="108"/>
        <v>12</v>
      </c>
      <c r="AV18" s="20">
        <f t="shared" si="109"/>
        <v>24.5</v>
      </c>
      <c r="AW18" s="20">
        <f t="shared" si="110"/>
        <v>34.5</v>
      </c>
      <c r="AX18" s="20">
        <f t="shared" si="111"/>
        <v>-40.5</v>
      </c>
      <c r="AY18" s="20">
        <f t="shared" si="112"/>
        <v>-40.381512150000006</v>
      </c>
      <c r="AZ18" s="21">
        <f t="shared" si="113"/>
        <v>57</v>
      </c>
      <c r="BA18" s="21">
        <f t="shared" si="9"/>
        <v>118.5</v>
      </c>
      <c r="BB18" s="39">
        <f t="shared" si="10"/>
        <v>0</v>
      </c>
      <c r="BC18" s="39">
        <f t="shared" si="11"/>
        <v>-121.5</v>
      </c>
      <c r="BD18" s="39">
        <f t="shared" si="12"/>
        <v>0</v>
      </c>
      <c r="BE18" s="40">
        <f t="shared" si="114"/>
        <v>0</v>
      </c>
      <c r="BF18" s="41">
        <f t="shared" si="70"/>
        <v>1</v>
      </c>
      <c r="BG18" s="37">
        <f t="shared" si="71"/>
        <v>1.5</v>
      </c>
      <c r="BH18" s="37">
        <f t="shared" si="115"/>
        <v>1.5</v>
      </c>
      <c r="BI18" s="37">
        <f t="shared" si="116"/>
        <v>1.5</v>
      </c>
      <c r="BJ18" s="37">
        <f t="shared" si="117"/>
        <v>1.5</v>
      </c>
      <c r="BK18" s="37">
        <f t="shared" si="118"/>
        <v>1.5</v>
      </c>
      <c r="BL18" s="37">
        <f t="shared" si="119"/>
        <v>1.5</v>
      </c>
      <c r="BM18" s="37">
        <f t="shared" si="120"/>
        <v>1.5</v>
      </c>
      <c r="BN18" s="37">
        <f t="shared" si="121"/>
        <v>1.5</v>
      </c>
      <c r="BO18" s="37">
        <f t="shared" si="122"/>
        <v>1.5</v>
      </c>
      <c r="BP18" s="37">
        <f t="shared" si="123"/>
        <v>1.5</v>
      </c>
      <c r="BQ18" s="37">
        <f t="shared" si="124"/>
        <v>1.5</v>
      </c>
      <c r="BR18" s="37">
        <f t="shared" si="125"/>
        <v>1.5</v>
      </c>
      <c r="BS18" s="37">
        <f t="shared" si="126"/>
        <v>1.5</v>
      </c>
      <c r="BT18" s="37">
        <f aca="true" t="shared" si="127" ref="BT18:BT81">IF($R18&gt;$R$17,1)+IF($R18=$R$17,0.5)+IF($AF18&gt;$AF$17,1)+IF($AF18=$AF$17,0.5)+IF($AT18&gt;$AT$17,1)+IF($AT18=$AT$17,0.5)</f>
        <v>1.5</v>
      </c>
      <c r="BU18" s="36"/>
      <c r="BV18" s="37">
        <f t="shared" si="22"/>
        <v>1.5</v>
      </c>
      <c r="BW18" s="37">
        <f t="shared" si="23"/>
        <v>1.5</v>
      </c>
      <c r="BX18" s="37">
        <f t="shared" si="24"/>
        <v>1.5</v>
      </c>
      <c r="BY18" s="37">
        <f t="shared" si="25"/>
        <v>1.5</v>
      </c>
      <c r="BZ18" s="37">
        <f t="shared" si="26"/>
        <v>1.5</v>
      </c>
      <c r="CA18" s="37">
        <f t="shared" si="27"/>
        <v>1.5</v>
      </c>
      <c r="CB18" s="37">
        <f t="shared" si="28"/>
        <v>1.5</v>
      </c>
      <c r="CC18" s="37">
        <f t="shared" si="29"/>
        <v>1.5</v>
      </c>
      <c r="CD18" s="37">
        <f t="shared" si="30"/>
        <v>1.5</v>
      </c>
      <c r="CE18" s="37">
        <f t="shared" si="31"/>
        <v>1.5</v>
      </c>
      <c r="CF18" s="37">
        <f t="shared" si="32"/>
        <v>1.5</v>
      </c>
      <c r="CG18" s="37">
        <f t="shared" si="33"/>
        <v>1.5</v>
      </c>
      <c r="CH18" s="37">
        <f t="shared" si="34"/>
        <v>1.5</v>
      </c>
      <c r="CI18" s="37">
        <f t="shared" si="35"/>
        <v>1.5</v>
      </c>
      <c r="CJ18" s="37">
        <f t="shared" si="36"/>
        <v>1.5</v>
      </c>
      <c r="CK18" s="37">
        <f t="shared" si="37"/>
        <v>1.5</v>
      </c>
      <c r="CL18" s="37">
        <f t="shared" si="38"/>
        <v>1.5</v>
      </c>
      <c r="CM18" s="37">
        <f t="shared" si="39"/>
        <v>1.5</v>
      </c>
      <c r="CN18" s="37">
        <f t="shared" si="40"/>
        <v>1.5</v>
      </c>
      <c r="CO18" s="37">
        <f t="shared" si="41"/>
        <v>1.5</v>
      </c>
      <c r="CP18" s="37">
        <f t="shared" si="42"/>
        <v>1.5</v>
      </c>
      <c r="CQ18" s="37">
        <f t="shared" si="43"/>
        <v>1.5</v>
      </c>
      <c r="CR18" s="37">
        <f t="shared" si="44"/>
        <v>1.5</v>
      </c>
      <c r="CS18" s="37">
        <f t="shared" si="45"/>
        <v>1.5</v>
      </c>
      <c r="CT18" s="37">
        <f t="shared" si="46"/>
        <v>1.5</v>
      </c>
      <c r="CU18" s="37">
        <f t="shared" si="47"/>
        <v>1.5</v>
      </c>
      <c r="CV18" s="37">
        <f t="shared" si="48"/>
        <v>1.5</v>
      </c>
      <c r="CW18" s="37">
        <f t="shared" si="49"/>
        <v>1.5</v>
      </c>
      <c r="CX18" s="37">
        <f t="shared" si="50"/>
        <v>1.5</v>
      </c>
      <c r="CY18" s="37">
        <f t="shared" si="51"/>
        <v>1.5</v>
      </c>
      <c r="CZ18" s="37">
        <f t="shared" si="52"/>
        <v>1.5</v>
      </c>
      <c r="DA18" s="37">
        <f t="shared" si="53"/>
        <v>1.5</v>
      </c>
      <c r="DB18" s="37">
        <f t="shared" si="54"/>
        <v>1.5</v>
      </c>
      <c r="DC18" s="37">
        <f t="shared" si="55"/>
        <v>1.5</v>
      </c>
      <c r="DD18" s="37">
        <f t="shared" si="56"/>
        <v>1.5</v>
      </c>
      <c r="DE18" s="37">
        <f t="shared" si="57"/>
        <v>1.5</v>
      </c>
      <c r="DF18" s="37">
        <f t="shared" si="58"/>
        <v>1.5</v>
      </c>
      <c r="DG18" s="37">
        <f t="shared" si="59"/>
        <v>1.5</v>
      </c>
      <c r="DH18" s="37">
        <f t="shared" si="60"/>
        <v>1.5</v>
      </c>
      <c r="DI18" s="37">
        <f t="shared" si="61"/>
        <v>1.5</v>
      </c>
      <c r="DJ18" s="37">
        <f t="shared" si="62"/>
        <v>1.5</v>
      </c>
      <c r="DK18" s="37">
        <f t="shared" si="63"/>
        <v>1.5</v>
      </c>
      <c r="DL18" s="37">
        <f t="shared" si="64"/>
        <v>1.5</v>
      </c>
      <c r="DM18" s="37">
        <f t="shared" si="65"/>
        <v>1.5</v>
      </c>
      <c r="DN18" s="37">
        <f t="shared" si="66"/>
        <v>1.5</v>
      </c>
      <c r="DO18" s="37">
        <f t="shared" si="72"/>
        <v>1.5</v>
      </c>
      <c r="DP18" s="37">
        <f t="shared" si="73"/>
        <v>1.5</v>
      </c>
      <c r="DQ18" s="37">
        <f t="shared" si="74"/>
        <v>1.5</v>
      </c>
      <c r="DR18" s="37">
        <f t="shared" si="75"/>
        <v>1.5</v>
      </c>
      <c r="DS18" s="37">
        <f t="shared" si="76"/>
        <v>1.5</v>
      </c>
      <c r="DT18" s="37">
        <f t="shared" si="77"/>
        <v>1.5</v>
      </c>
      <c r="DU18" s="37">
        <f t="shared" si="78"/>
        <v>1.5</v>
      </c>
      <c r="DV18" s="37">
        <f t="shared" si="79"/>
        <v>1.5</v>
      </c>
      <c r="DW18" s="37">
        <f t="shared" si="80"/>
        <v>1.5</v>
      </c>
      <c r="DX18" s="37">
        <f t="shared" si="81"/>
        <v>1.5</v>
      </c>
      <c r="DY18" s="37">
        <f t="shared" si="82"/>
        <v>1.5</v>
      </c>
      <c r="DZ18" s="37">
        <f t="shared" si="83"/>
        <v>1.5</v>
      </c>
      <c r="EA18" s="37">
        <f t="shared" si="84"/>
        <v>1.5</v>
      </c>
      <c r="EB18" s="37">
        <f t="shared" si="85"/>
        <v>1.5</v>
      </c>
      <c r="EC18" s="37">
        <f t="shared" si="86"/>
        <v>1.5</v>
      </c>
      <c r="ED18" s="37">
        <f t="shared" si="87"/>
        <v>1.5</v>
      </c>
      <c r="EE18" s="37">
        <f t="shared" si="88"/>
        <v>1.5</v>
      </c>
      <c r="EF18" s="37">
        <f t="shared" si="89"/>
        <v>1.5</v>
      </c>
      <c r="EG18" s="37">
        <f t="shared" si="90"/>
        <v>1.5</v>
      </c>
      <c r="EH18" s="37">
        <f t="shared" si="91"/>
        <v>1.5</v>
      </c>
    </row>
    <row r="19" spans="1:138" ht="20.25" customHeight="1">
      <c r="A19" s="55">
        <f t="shared" si="92"/>
        <v>1</v>
      </c>
      <c r="B19" s="50">
        <v>16</v>
      </c>
      <c r="C19" s="57" t="str">
        <f>'Ordine Entrata'!B19</f>
        <v> </v>
      </c>
      <c r="D19" s="58" t="str">
        <f>'Ordine Entrata'!D19</f>
        <v> </v>
      </c>
      <c r="E19" s="136"/>
      <c r="F19" s="135"/>
      <c r="G19" s="8"/>
      <c r="H19" s="135"/>
      <c r="I19" s="135"/>
      <c r="J19" s="8">
        <f t="shared" si="0"/>
        <v>0</v>
      </c>
      <c r="K19" s="20">
        <f t="shared" si="93"/>
        <v>6</v>
      </c>
      <c r="L19" s="20">
        <f t="shared" si="94"/>
        <v>11</v>
      </c>
      <c r="M19" s="20">
        <f t="shared" si="95"/>
        <v>16</v>
      </c>
      <c r="N19" s="20">
        <f t="shared" si="1"/>
        <v>21</v>
      </c>
      <c r="O19" s="20">
        <f t="shared" si="2"/>
        <v>26</v>
      </c>
      <c r="P19" s="20">
        <f t="shared" si="96"/>
        <v>31</v>
      </c>
      <c r="Q19" s="20">
        <f t="shared" si="97"/>
        <v>36</v>
      </c>
      <c r="R19" s="21">
        <f t="shared" si="67"/>
        <v>-40.5</v>
      </c>
      <c r="S19" s="136"/>
      <c r="T19" s="135"/>
      <c r="U19" s="20"/>
      <c r="V19" s="135"/>
      <c r="W19" s="135"/>
      <c r="X19" s="20">
        <f t="shared" si="3"/>
        <v>0</v>
      </c>
      <c r="Y19" s="20">
        <f t="shared" si="98"/>
        <v>6</v>
      </c>
      <c r="Z19" s="20">
        <f t="shared" si="99"/>
        <v>11</v>
      </c>
      <c r="AA19" s="20">
        <f t="shared" si="100"/>
        <v>16</v>
      </c>
      <c r="AB19" s="20">
        <f t="shared" si="4"/>
        <v>21</v>
      </c>
      <c r="AC19" s="20">
        <f t="shared" si="5"/>
        <v>26</v>
      </c>
      <c r="AD19" s="20">
        <f t="shared" si="101"/>
        <v>31</v>
      </c>
      <c r="AE19" s="20">
        <f t="shared" si="102"/>
        <v>36</v>
      </c>
      <c r="AF19" s="21">
        <f t="shared" si="68"/>
        <v>-40.5</v>
      </c>
      <c r="AG19" s="136"/>
      <c r="AH19" s="135"/>
      <c r="AI19" s="20"/>
      <c r="AJ19" s="135"/>
      <c r="AK19" s="135"/>
      <c r="AL19" s="20">
        <f t="shared" si="6"/>
        <v>0</v>
      </c>
      <c r="AM19" s="20">
        <f t="shared" si="103"/>
        <v>6</v>
      </c>
      <c r="AN19" s="20">
        <f t="shared" si="104"/>
        <v>11</v>
      </c>
      <c r="AO19" s="20">
        <f t="shared" si="105"/>
        <v>16</v>
      </c>
      <c r="AP19" s="20">
        <f t="shared" si="7"/>
        <v>21</v>
      </c>
      <c r="AQ19" s="20">
        <f t="shared" si="8"/>
        <v>26</v>
      </c>
      <c r="AR19" s="20">
        <f t="shared" si="106"/>
        <v>31</v>
      </c>
      <c r="AS19" s="20">
        <f t="shared" si="107"/>
        <v>36</v>
      </c>
      <c r="AT19" s="21">
        <f t="shared" si="69"/>
        <v>-40.5</v>
      </c>
      <c r="AU19" s="38">
        <f t="shared" si="108"/>
        <v>12</v>
      </c>
      <c r="AV19" s="20">
        <f t="shared" si="109"/>
        <v>24.5</v>
      </c>
      <c r="AW19" s="20">
        <f t="shared" si="110"/>
        <v>34.5</v>
      </c>
      <c r="AX19" s="20">
        <f t="shared" si="111"/>
        <v>-40.5</v>
      </c>
      <c r="AY19" s="20">
        <f t="shared" si="112"/>
        <v>-40.381512150000006</v>
      </c>
      <c r="AZ19" s="21">
        <f t="shared" si="113"/>
        <v>57</v>
      </c>
      <c r="BA19" s="21">
        <f t="shared" si="9"/>
        <v>118.5</v>
      </c>
      <c r="BB19" s="39">
        <f t="shared" si="10"/>
        <v>0</v>
      </c>
      <c r="BC19" s="39">
        <f t="shared" si="11"/>
        <v>-121.5</v>
      </c>
      <c r="BD19" s="39">
        <f t="shared" si="12"/>
        <v>0</v>
      </c>
      <c r="BE19" s="40">
        <f t="shared" si="114"/>
        <v>0</v>
      </c>
      <c r="BF19" s="41">
        <f t="shared" si="70"/>
        <v>1</v>
      </c>
      <c r="BG19" s="37">
        <f t="shared" si="71"/>
        <v>1.5</v>
      </c>
      <c r="BH19" s="37">
        <f t="shared" si="115"/>
        <v>1.5</v>
      </c>
      <c r="BI19" s="37">
        <f t="shared" si="116"/>
        <v>1.5</v>
      </c>
      <c r="BJ19" s="37">
        <f t="shared" si="117"/>
        <v>1.5</v>
      </c>
      <c r="BK19" s="37">
        <f t="shared" si="118"/>
        <v>1.5</v>
      </c>
      <c r="BL19" s="37">
        <f t="shared" si="119"/>
        <v>1.5</v>
      </c>
      <c r="BM19" s="37">
        <f t="shared" si="120"/>
        <v>1.5</v>
      </c>
      <c r="BN19" s="37">
        <f t="shared" si="121"/>
        <v>1.5</v>
      </c>
      <c r="BO19" s="37">
        <f t="shared" si="122"/>
        <v>1.5</v>
      </c>
      <c r="BP19" s="37">
        <f t="shared" si="123"/>
        <v>1.5</v>
      </c>
      <c r="BQ19" s="37">
        <f t="shared" si="124"/>
        <v>1.5</v>
      </c>
      <c r="BR19" s="37">
        <f t="shared" si="125"/>
        <v>1.5</v>
      </c>
      <c r="BS19" s="37">
        <f t="shared" si="126"/>
        <v>1.5</v>
      </c>
      <c r="BT19" s="37">
        <f t="shared" si="127"/>
        <v>1.5</v>
      </c>
      <c r="BU19" s="37">
        <f aca="true" t="shared" si="128" ref="BU19:BU82">IF($R19&gt;$R$18,1)+IF($R19=$R$18,0.5)+IF($AF19&gt;$AF$18,1)+IF($AF19=$AF$18,0.5)+IF($AT19&gt;$AT$18,1)+IF($AT19=$AT$18,0.5)</f>
        <v>1.5</v>
      </c>
      <c r="BV19" s="36"/>
      <c r="BW19" s="37">
        <f t="shared" si="23"/>
        <v>1.5</v>
      </c>
      <c r="BX19" s="37">
        <f t="shared" si="24"/>
        <v>1.5</v>
      </c>
      <c r="BY19" s="37">
        <f t="shared" si="25"/>
        <v>1.5</v>
      </c>
      <c r="BZ19" s="37">
        <f t="shared" si="26"/>
        <v>1.5</v>
      </c>
      <c r="CA19" s="37">
        <f t="shared" si="27"/>
        <v>1.5</v>
      </c>
      <c r="CB19" s="37">
        <f t="shared" si="28"/>
        <v>1.5</v>
      </c>
      <c r="CC19" s="37">
        <f t="shared" si="29"/>
        <v>1.5</v>
      </c>
      <c r="CD19" s="37">
        <f t="shared" si="30"/>
        <v>1.5</v>
      </c>
      <c r="CE19" s="37">
        <f t="shared" si="31"/>
        <v>1.5</v>
      </c>
      <c r="CF19" s="37">
        <f t="shared" si="32"/>
        <v>1.5</v>
      </c>
      <c r="CG19" s="37">
        <f t="shared" si="33"/>
        <v>1.5</v>
      </c>
      <c r="CH19" s="37">
        <f t="shared" si="34"/>
        <v>1.5</v>
      </c>
      <c r="CI19" s="37">
        <f t="shared" si="35"/>
        <v>1.5</v>
      </c>
      <c r="CJ19" s="37">
        <f t="shared" si="36"/>
        <v>1.5</v>
      </c>
      <c r="CK19" s="37">
        <f t="shared" si="37"/>
        <v>1.5</v>
      </c>
      <c r="CL19" s="37">
        <f t="shared" si="38"/>
        <v>1.5</v>
      </c>
      <c r="CM19" s="37">
        <f t="shared" si="39"/>
        <v>1.5</v>
      </c>
      <c r="CN19" s="37">
        <f t="shared" si="40"/>
        <v>1.5</v>
      </c>
      <c r="CO19" s="37">
        <f t="shared" si="41"/>
        <v>1.5</v>
      </c>
      <c r="CP19" s="37">
        <f t="shared" si="42"/>
        <v>1.5</v>
      </c>
      <c r="CQ19" s="37">
        <f t="shared" si="43"/>
        <v>1.5</v>
      </c>
      <c r="CR19" s="37">
        <f t="shared" si="44"/>
        <v>1.5</v>
      </c>
      <c r="CS19" s="37">
        <f t="shared" si="45"/>
        <v>1.5</v>
      </c>
      <c r="CT19" s="37">
        <f t="shared" si="46"/>
        <v>1.5</v>
      </c>
      <c r="CU19" s="37">
        <f t="shared" si="47"/>
        <v>1.5</v>
      </c>
      <c r="CV19" s="37">
        <f t="shared" si="48"/>
        <v>1.5</v>
      </c>
      <c r="CW19" s="37">
        <f t="shared" si="49"/>
        <v>1.5</v>
      </c>
      <c r="CX19" s="37">
        <f t="shared" si="50"/>
        <v>1.5</v>
      </c>
      <c r="CY19" s="37">
        <f t="shared" si="51"/>
        <v>1.5</v>
      </c>
      <c r="CZ19" s="37">
        <f t="shared" si="52"/>
        <v>1.5</v>
      </c>
      <c r="DA19" s="37">
        <f t="shared" si="53"/>
        <v>1.5</v>
      </c>
      <c r="DB19" s="37">
        <f t="shared" si="54"/>
        <v>1.5</v>
      </c>
      <c r="DC19" s="37">
        <f t="shared" si="55"/>
        <v>1.5</v>
      </c>
      <c r="DD19" s="37">
        <f t="shared" si="56"/>
        <v>1.5</v>
      </c>
      <c r="DE19" s="37">
        <f t="shared" si="57"/>
        <v>1.5</v>
      </c>
      <c r="DF19" s="37">
        <f t="shared" si="58"/>
        <v>1.5</v>
      </c>
      <c r="DG19" s="37">
        <f t="shared" si="59"/>
        <v>1.5</v>
      </c>
      <c r="DH19" s="37">
        <f t="shared" si="60"/>
        <v>1.5</v>
      </c>
      <c r="DI19" s="37">
        <f t="shared" si="61"/>
        <v>1.5</v>
      </c>
      <c r="DJ19" s="37">
        <f t="shared" si="62"/>
        <v>1.5</v>
      </c>
      <c r="DK19" s="37">
        <f t="shared" si="63"/>
        <v>1.5</v>
      </c>
      <c r="DL19" s="37">
        <f t="shared" si="64"/>
        <v>1.5</v>
      </c>
      <c r="DM19" s="37">
        <f t="shared" si="65"/>
        <v>1.5</v>
      </c>
      <c r="DN19" s="37">
        <f t="shared" si="66"/>
        <v>1.5</v>
      </c>
      <c r="DO19" s="37">
        <f t="shared" si="72"/>
        <v>1.5</v>
      </c>
      <c r="DP19" s="37">
        <f t="shared" si="73"/>
        <v>1.5</v>
      </c>
      <c r="DQ19" s="37">
        <f t="shared" si="74"/>
        <v>1.5</v>
      </c>
      <c r="DR19" s="37">
        <f t="shared" si="75"/>
        <v>1.5</v>
      </c>
      <c r="DS19" s="37">
        <f t="shared" si="76"/>
        <v>1.5</v>
      </c>
      <c r="DT19" s="37">
        <f t="shared" si="77"/>
        <v>1.5</v>
      </c>
      <c r="DU19" s="37">
        <f t="shared" si="78"/>
        <v>1.5</v>
      </c>
      <c r="DV19" s="37">
        <f t="shared" si="79"/>
        <v>1.5</v>
      </c>
      <c r="DW19" s="37">
        <f t="shared" si="80"/>
        <v>1.5</v>
      </c>
      <c r="DX19" s="37">
        <f t="shared" si="81"/>
        <v>1.5</v>
      </c>
      <c r="DY19" s="37">
        <f t="shared" si="82"/>
        <v>1.5</v>
      </c>
      <c r="DZ19" s="37">
        <f t="shared" si="83"/>
        <v>1.5</v>
      </c>
      <c r="EA19" s="37">
        <f t="shared" si="84"/>
        <v>1.5</v>
      </c>
      <c r="EB19" s="37">
        <f t="shared" si="85"/>
        <v>1.5</v>
      </c>
      <c r="EC19" s="37">
        <f t="shared" si="86"/>
        <v>1.5</v>
      </c>
      <c r="ED19" s="37">
        <f t="shared" si="87"/>
        <v>1.5</v>
      </c>
      <c r="EE19" s="37">
        <f t="shared" si="88"/>
        <v>1.5</v>
      </c>
      <c r="EF19" s="37">
        <f t="shared" si="89"/>
        <v>1.5</v>
      </c>
      <c r="EG19" s="37">
        <f t="shared" si="90"/>
        <v>1.5</v>
      </c>
      <c r="EH19" s="37">
        <f t="shared" si="91"/>
        <v>1.5</v>
      </c>
    </row>
    <row r="20" spans="1:138" ht="20.25" customHeight="1">
      <c r="A20" s="55">
        <f t="shared" si="92"/>
        <v>1</v>
      </c>
      <c r="B20" s="50">
        <v>17</v>
      </c>
      <c r="C20" s="57" t="str">
        <f>'Ordine Entrata'!B20</f>
        <v> </v>
      </c>
      <c r="D20" s="58" t="str">
        <f>'Ordine Entrata'!D20</f>
        <v> </v>
      </c>
      <c r="E20" s="136"/>
      <c r="F20" s="135"/>
      <c r="G20" s="8"/>
      <c r="H20" s="135"/>
      <c r="I20" s="135"/>
      <c r="J20" s="8">
        <f t="shared" si="0"/>
        <v>0</v>
      </c>
      <c r="K20" s="20">
        <f t="shared" si="93"/>
        <v>6</v>
      </c>
      <c r="L20" s="20">
        <f t="shared" si="94"/>
        <v>11</v>
      </c>
      <c r="M20" s="20">
        <f t="shared" si="95"/>
        <v>16</v>
      </c>
      <c r="N20" s="20">
        <f t="shared" si="1"/>
        <v>21</v>
      </c>
      <c r="O20" s="20">
        <f t="shared" si="2"/>
        <v>26</v>
      </c>
      <c r="P20" s="20">
        <f t="shared" si="96"/>
        <v>31</v>
      </c>
      <c r="Q20" s="20">
        <f t="shared" si="97"/>
        <v>36</v>
      </c>
      <c r="R20" s="21">
        <f t="shared" si="67"/>
        <v>-40.5</v>
      </c>
      <c r="S20" s="136"/>
      <c r="T20" s="135"/>
      <c r="U20" s="20"/>
      <c r="V20" s="135"/>
      <c r="W20" s="135"/>
      <c r="X20" s="20">
        <f t="shared" si="3"/>
        <v>0</v>
      </c>
      <c r="Y20" s="20">
        <f t="shared" si="98"/>
        <v>6</v>
      </c>
      <c r="Z20" s="20">
        <f t="shared" si="99"/>
        <v>11</v>
      </c>
      <c r="AA20" s="20">
        <f t="shared" si="100"/>
        <v>16</v>
      </c>
      <c r="AB20" s="20">
        <f t="shared" si="4"/>
        <v>21</v>
      </c>
      <c r="AC20" s="20">
        <f t="shared" si="5"/>
        <v>26</v>
      </c>
      <c r="AD20" s="20">
        <f t="shared" si="101"/>
        <v>31</v>
      </c>
      <c r="AE20" s="20">
        <f t="shared" si="102"/>
        <v>36</v>
      </c>
      <c r="AF20" s="21">
        <f t="shared" si="68"/>
        <v>-40.5</v>
      </c>
      <c r="AG20" s="136"/>
      <c r="AH20" s="135"/>
      <c r="AI20" s="20"/>
      <c r="AJ20" s="135"/>
      <c r="AK20" s="135"/>
      <c r="AL20" s="20">
        <f t="shared" si="6"/>
        <v>0</v>
      </c>
      <c r="AM20" s="20">
        <f t="shared" si="103"/>
        <v>6</v>
      </c>
      <c r="AN20" s="20">
        <f t="shared" si="104"/>
        <v>11</v>
      </c>
      <c r="AO20" s="20">
        <f t="shared" si="105"/>
        <v>16</v>
      </c>
      <c r="AP20" s="20">
        <f t="shared" si="7"/>
        <v>21</v>
      </c>
      <c r="AQ20" s="20">
        <f t="shared" si="8"/>
        <v>26</v>
      </c>
      <c r="AR20" s="20">
        <f t="shared" si="106"/>
        <v>31</v>
      </c>
      <c r="AS20" s="20">
        <f t="shared" si="107"/>
        <v>36</v>
      </c>
      <c r="AT20" s="21">
        <f t="shared" si="69"/>
        <v>-40.5</v>
      </c>
      <c r="AU20" s="38">
        <f t="shared" si="108"/>
        <v>12</v>
      </c>
      <c r="AV20" s="20">
        <f t="shared" si="109"/>
        <v>24.5</v>
      </c>
      <c r="AW20" s="20">
        <f t="shared" si="110"/>
        <v>34.5</v>
      </c>
      <c r="AX20" s="20">
        <f t="shared" si="111"/>
        <v>-40.5</v>
      </c>
      <c r="AY20" s="20">
        <f t="shared" si="112"/>
        <v>-40.381512150000006</v>
      </c>
      <c r="AZ20" s="21">
        <f t="shared" si="113"/>
        <v>57</v>
      </c>
      <c r="BA20" s="21">
        <f t="shared" si="9"/>
        <v>118.5</v>
      </c>
      <c r="BB20" s="39">
        <f t="shared" si="10"/>
        <v>0</v>
      </c>
      <c r="BC20" s="39">
        <f t="shared" si="11"/>
        <v>-121.5</v>
      </c>
      <c r="BD20" s="39">
        <f t="shared" si="12"/>
        <v>0</v>
      </c>
      <c r="BE20" s="40">
        <f t="shared" si="114"/>
        <v>0</v>
      </c>
      <c r="BF20" s="41">
        <f t="shared" si="70"/>
        <v>1</v>
      </c>
      <c r="BG20" s="37">
        <f t="shared" si="71"/>
        <v>1.5</v>
      </c>
      <c r="BH20" s="37">
        <f t="shared" si="115"/>
        <v>1.5</v>
      </c>
      <c r="BI20" s="37">
        <f t="shared" si="116"/>
        <v>1.5</v>
      </c>
      <c r="BJ20" s="37">
        <f t="shared" si="117"/>
        <v>1.5</v>
      </c>
      <c r="BK20" s="37">
        <f t="shared" si="118"/>
        <v>1.5</v>
      </c>
      <c r="BL20" s="37">
        <f t="shared" si="119"/>
        <v>1.5</v>
      </c>
      <c r="BM20" s="37">
        <f t="shared" si="120"/>
        <v>1.5</v>
      </c>
      <c r="BN20" s="37">
        <f t="shared" si="121"/>
        <v>1.5</v>
      </c>
      <c r="BO20" s="37">
        <f t="shared" si="122"/>
        <v>1.5</v>
      </c>
      <c r="BP20" s="37">
        <f t="shared" si="123"/>
        <v>1.5</v>
      </c>
      <c r="BQ20" s="37">
        <f t="shared" si="124"/>
        <v>1.5</v>
      </c>
      <c r="BR20" s="37">
        <f t="shared" si="125"/>
        <v>1.5</v>
      </c>
      <c r="BS20" s="37">
        <f t="shared" si="126"/>
        <v>1.5</v>
      </c>
      <c r="BT20" s="37">
        <f t="shared" si="127"/>
        <v>1.5</v>
      </c>
      <c r="BU20" s="37">
        <f t="shared" si="128"/>
        <v>1.5</v>
      </c>
      <c r="BV20" s="37">
        <f aca="true" t="shared" si="129" ref="BV20:BV83">IF($R20&gt;$R$19,1)+IF($R20=$R$19,0.5)+IF($AF20&gt;$AF$19,1)+IF($AF20=$AF$19,0.5)+IF($AT20&gt;$AT$19,1)+IF($AT20=$AT$19,0.5)</f>
        <v>1.5</v>
      </c>
      <c r="BW20" s="36"/>
      <c r="BX20" s="37">
        <f t="shared" si="24"/>
        <v>1.5</v>
      </c>
      <c r="BY20" s="37">
        <f t="shared" si="25"/>
        <v>1.5</v>
      </c>
      <c r="BZ20" s="37">
        <f t="shared" si="26"/>
        <v>1.5</v>
      </c>
      <c r="CA20" s="37">
        <f t="shared" si="27"/>
        <v>1.5</v>
      </c>
      <c r="CB20" s="37">
        <f t="shared" si="28"/>
        <v>1.5</v>
      </c>
      <c r="CC20" s="37">
        <f t="shared" si="29"/>
        <v>1.5</v>
      </c>
      <c r="CD20" s="37">
        <f t="shared" si="30"/>
        <v>1.5</v>
      </c>
      <c r="CE20" s="37">
        <f t="shared" si="31"/>
        <v>1.5</v>
      </c>
      <c r="CF20" s="37">
        <f t="shared" si="32"/>
        <v>1.5</v>
      </c>
      <c r="CG20" s="37">
        <f t="shared" si="33"/>
        <v>1.5</v>
      </c>
      <c r="CH20" s="37">
        <f t="shared" si="34"/>
        <v>1.5</v>
      </c>
      <c r="CI20" s="37">
        <f t="shared" si="35"/>
        <v>1.5</v>
      </c>
      <c r="CJ20" s="37">
        <f t="shared" si="36"/>
        <v>1.5</v>
      </c>
      <c r="CK20" s="37">
        <f t="shared" si="37"/>
        <v>1.5</v>
      </c>
      <c r="CL20" s="37">
        <f t="shared" si="38"/>
        <v>1.5</v>
      </c>
      <c r="CM20" s="37">
        <f t="shared" si="39"/>
        <v>1.5</v>
      </c>
      <c r="CN20" s="37">
        <f t="shared" si="40"/>
        <v>1.5</v>
      </c>
      <c r="CO20" s="37">
        <f t="shared" si="41"/>
        <v>1.5</v>
      </c>
      <c r="CP20" s="37">
        <f t="shared" si="42"/>
        <v>1.5</v>
      </c>
      <c r="CQ20" s="37">
        <f t="shared" si="43"/>
        <v>1.5</v>
      </c>
      <c r="CR20" s="37">
        <f t="shared" si="44"/>
        <v>1.5</v>
      </c>
      <c r="CS20" s="37">
        <f t="shared" si="45"/>
        <v>1.5</v>
      </c>
      <c r="CT20" s="37">
        <f t="shared" si="46"/>
        <v>1.5</v>
      </c>
      <c r="CU20" s="37">
        <f t="shared" si="47"/>
        <v>1.5</v>
      </c>
      <c r="CV20" s="37">
        <f t="shared" si="48"/>
        <v>1.5</v>
      </c>
      <c r="CW20" s="37">
        <f t="shared" si="49"/>
        <v>1.5</v>
      </c>
      <c r="CX20" s="37">
        <f t="shared" si="50"/>
        <v>1.5</v>
      </c>
      <c r="CY20" s="37">
        <f t="shared" si="51"/>
        <v>1.5</v>
      </c>
      <c r="CZ20" s="37">
        <f t="shared" si="52"/>
        <v>1.5</v>
      </c>
      <c r="DA20" s="37">
        <f t="shared" si="53"/>
        <v>1.5</v>
      </c>
      <c r="DB20" s="37">
        <f t="shared" si="54"/>
        <v>1.5</v>
      </c>
      <c r="DC20" s="37">
        <f t="shared" si="55"/>
        <v>1.5</v>
      </c>
      <c r="DD20" s="37">
        <f t="shared" si="56"/>
        <v>1.5</v>
      </c>
      <c r="DE20" s="37">
        <f t="shared" si="57"/>
        <v>1.5</v>
      </c>
      <c r="DF20" s="37">
        <f t="shared" si="58"/>
        <v>1.5</v>
      </c>
      <c r="DG20" s="37">
        <f t="shared" si="59"/>
        <v>1.5</v>
      </c>
      <c r="DH20" s="37">
        <f t="shared" si="60"/>
        <v>1.5</v>
      </c>
      <c r="DI20" s="37">
        <f t="shared" si="61"/>
        <v>1.5</v>
      </c>
      <c r="DJ20" s="37">
        <f t="shared" si="62"/>
        <v>1.5</v>
      </c>
      <c r="DK20" s="37">
        <f t="shared" si="63"/>
        <v>1.5</v>
      </c>
      <c r="DL20" s="37">
        <f t="shared" si="64"/>
        <v>1.5</v>
      </c>
      <c r="DM20" s="37">
        <f t="shared" si="65"/>
        <v>1.5</v>
      </c>
      <c r="DN20" s="37">
        <f t="shared" si="66"/>
        <v>1.5</v>
      </c>
      <c r="DO20" s="37">
        <f t="shared" si="72"/>
        <v>1.5</v>
      </c>
      <c r="DP20" s="37">
        <f t="shared" si="73"/>
        <v>1.5</v>
      </c>
      <c r="DQ20" s="37">
        <f t="shared" si="74"/>
        <v>1.5</v>
      </c>
      <c r="DR20" s="37">
        <f t="shared" si="75"/>
        <v>1.5</v>
      </c>
      <c r="DS20" s="37">
        <f t="shared" si="76"/>
        <v>1.5</v>
      </c>
      <c r="DT20" s="37">
        <f t="shared" si="77"/>
        <v>1.5</v>
      </c>
      <c r="DU20" s="37">
        <f t="shared" si="78"/>
        <v>1.5</v>
      </c>
      <c r="DV20" s="37">
        <f t="shared" si="79"/>
        <v>1.5</v>
      </c>
      <c r="DW20" s="37">
        <f t="shared" si="80"/>
        <v>1.5</v>
      </c>
      <c r="DX20" s="37">
        <f t="shared" si="81"/>
        <v>1.5</v>
      </c>
      <c r="DY20" s="37">
        <f t="shared" si="82"/>
        <v>1.5</v>
      </c>
      <c r="DZ20" s="37">
        <f t="shared" si="83"/>
        <v>1.5</v>
      </c>
      <c r="EA20" s="37">
        <f t="shared" si="84"/>
        <v>1.5</v>
      </c>
      <c r="EB20" s="37">
        <f t="shared" si="85"/>
        <v>1.5</v>
      </c>
      <c r="EC20" s="37">
        <f t="shared" si="86"/>
        <v>1.5</v>
      </c>
      <c r="ED20" s="37">
        <f t="shared" si="87"/>
        <v>1.5</v>
      </c>
      <c r="EE20" s="37">
        <f t="shared" si="88"/>
        <v>1.5</v>
      </c>
      <c r="EF20" s="37">
        <f t="shared" si="89"/>
        <v>1.5</v>
      </c>
      <c r="EG20" s="37">
        <f t="shared" si="90"/>
        <v>1.5</v>
      </c>
      <c r="EH20" s="37">
        <f t="shared" si="91"/>
        <v>1.5</v>
      </c>
    </row>
    <row r="21" spans="1:138" ht="20.25" customHeight="1">
      <c r="A21" s="55">
        <f t="shared" si="92"/>
        <v>1</v>
      </c>
      <c r="B21" s="50">
        <v>18</v>
      </c>
      <c r="C21" s="57" t="str">
        <f>'Ordine Entrata'!B21</f>
        <v> </v>
      </c>
      <c r="D21" s="58" t="str">
        <f>'Ordine Entrata'!D21</f>
        <v> </v>
      </c>
      <c r="E21" s="136"/>
      <c r="F21" s="135"/>
      <c r="G21" s="8"/>
      <c r="H21" s="135"/>
      <c r="I21" s="135"/>
      <c r="J21" s="8">
        <f t="shared" si="0"/>
        <v>0</v>
      </c>
      <c r="K21" s="20">
        <f t="shared" si="93"/>
        <v>6</v>
      </c>
      <c r="L21" s="20">
        <f t="shared" si="94"/>
        <v>11</v>
      </c>
      <c r="M21" s="20">
        <f t="shared" si="95"/>
        <v>16</v>
      </c>
      <c r="N21" s="20">
        <f t="shared" si="1"/>
        <v>21</v>
      </c>
      <c r="O21" s="20">
        <f t="shared" si="2"/>
        <v>26</v>
      </c>
      <c r="P21" s="20">
        <f t="shared" si="96"/>
        <v>31</v>
      </c>
      <c r="Q21" s="20">
        <f t="shared" si="97"/>
        <v>36</v>
      </c>
      <c r="R21" s="21">
        <f t="shared" si="67"/>
        <v>-40.5</v>
      </c>
      <c r="S21" s="136"/>
      <c r="T21" s="135"/>
      <c r="U21" s="20"/>
      <c r="V21" s="135"/>
      <c r="W21" s="135"/>
      <c r="X21" s="20">
        <f t="shared" si="3"/>
        <v>0</v>
      </c>
      <c r="Y21" s="20">
        <f t="shared" si="98"/>
        <v>6</v>
      </c>
      <c r="Z21" s="20">
        <f t="shared" si="99"/>
        <v>11</v>
      </c>
      <c r="AA21" s="20">
        <f t="shared" si="100"/>
        <v>16</v>
      </c>
      <c r="AB21" s="20">
        <f t="shared" si="4"/>
        <v>21</v>
      </c>
      <c r="AC21" s="20">
        <f t="shared" si="5"/>
        <v>26</v>
      </c>
      <c r="AD21" s="20">
        <f t="shared" si="101"/>
        <v>31</v>
      </c>
      <c r="AE21" s="20">
        <f t="shared" si="102"/>
        <v>36</v>
      </c>
      <c r="AF21" s="21">
        <f t="shared" si="68"/>
        <v>-40.5</v>
      </c>
      <c r="AG21" s="136"/>
      <c r="AH21" s="135"/>
      <c r="AI21" s="20"/>
      <c r="AJ21" s="135"/>
      <c r="AK21" s="135"/>
      <c r="AL21" s="20">
        <f t="shared" si="6"/>
        <v>0</v>
      </c>
      <c r="AM21" s="20">
        <f t="shared" si="103"/>
        <v>6</v>
      </c>
      <c r="AN21" s="20">
        <f t="shared" si="104"/>
        <v>11</v>
      </c>
      <c r="AO21" s="20">
        <f t="shared" si="105"/>
        <v>16</v>
      </c>
      <c r="AP21" s="20">
        <f t="shared" si="7"/>
        <v>21</v>
      </c>
      <c r="AQ21" s="20">
        <f t="shared" si="8"/>
        <v>26</v>
      </c>
      <c r="AR21" s="20">
        <f t="shared" si="106"/>
        <v>31</v>
      </c>
      <c r="AS21" s="20">
        <f t="shared" si="107"/>
        <v>36</v>
      </c>
      <c r="AT21" s="21">
        <f t="shared" si="69"/>
        <v>-40.5</v>
      </c>
      <c r="AU21" s="38">
        <f t="shared" si="108"/>
        <v>12</v>
      </c>
      <c r="AV21" s="20">
        <f t="shared" si="109"/>
        <v>24.5</v>
      </c>
      <c r="AW21" s="20">
        <f t="shared" si="110"/>
        <v>34.5</v>
      </c>
      <c r="AX21" s="20">
        <f t="shared" si="111"/>
        <v>-40.5</v>
      </c>
      <c r="AY21" s="20">
        <f t="shared" si="112"/>
        <v>-40.381512150000006</v>
      </c>
      <c r="AZ21" s="21">
        <f t="shared" si="113"/>
        <v>57</v>
      </c>
      <c r="BA21" s="21">
        <f t="shared" si="9"/>
        <v>118.5</v>
      </c>
      <c r="BB21" s="39">
        <f t="shared" si="10"/>
        <v>0</v>
      </c>
      <c r="BC21" s="39">
        <f t="shared" si="11"/>
        <v>-121.5</v>
      </c>
      <c r="BD21" s="39">
        <f t="shared" si="12"/>
        <v>0</v>
      </c>
      <c r="BE21" s="40">
        <f t="shared" si="114"/>
        <v>0</v>
      </c>
      <c r="BF21" s="41">
        <f t="shared" si="70"/>
        <v>1</v>
      </c>
      <c r="BG21" s="37">
        <f t="shared" si="71"/>
        <v>1.5</v>
      </c>
      <c r="BH21" s="37">
        <f t="shared" si="115"/>
        <v>1.5</v>
      </c>
      <c r="BI21" s="37">
        <f t="shared" si="116"/>
        <v>1.5</v>
      </c>
      <c r="BJ21" s="37">
        <f t="shared" si="117"/>
        <v>1.5</v>
      </c>
      <c r="BK21" s="37">
        <f t="shared" si="118"/>
        <v>1.5</v>
      </c>
      <c r="BL21" s="37">
        <f t="shared" si="119"/>
        <v>1.5</v>
      </c>
      <c r="BM21" s="37">
        <f t="shared" si="120"/>
        <v>1.5</v>
      </c>
      <c r="BN21" s="37">
        <f t="shared" si="121"/>
        <v>1.5</v>
      </c>
      <c r="BO21" s="37">
        <f t="shared" si="122"/>
        <v>1.5</v>
      </c>
      <c r="BP21" s="37">
        <f t="shared" si="123"/>
        <v>1.5</v>
      </c>
      <c r="BQ21" s="37">
        <f t="shared" si="124"/>
        <v>1.5</v>
      </c>
      <c r="BR21" s="37">
        <f t="shared" si="125"/>
        <v>1.5</v>
      </c>
      <c r="BS21" s="37">
        <f t="shared" si="126"/>
        <v>1.5</v>
      </c>
      <c r="BT21" s="37">
        <f t="shared" si="127"/>
        <v>1.5</v>
      </c>
      <c r="BU21" s="37">
        <f t="shared" si="128"/>
        <v>1.5</v>
      </c>
      <c r="BV21" s="37">
        <f t="shared" si="129"/>
        <v>1.5</v>
      </c>
      <c r="BW21" s="37">
        <f aca="true" t="shared" si="130" ref="BW21:BW83">IF($R21&gt;$R$20,1)+IF($R21=$R$20,0.5)+IF($AF21&gt;$AF$20,1)+IF($AF21=$AF$20,0.5)+IF($AT21&gt;$AT$20,1)+IF($AT21=$AT$20,0.5)</f>
        <v>1.5</v>
      </c>
      <c r="BX21" s="36"/>
      <c r="BY21" s="37">
        <f t="shared" si="25"/>
        <v>1.5</v>
      </c>
      <c r="BZ21" s="37">
        <f t="shared" si="26"/>
        <v>1.5</v>
      </c>
      <c r="CA21" s="37">
        <f t="shared" si="27"/>
        <v>1.5</v>
      </c>
      <c r="CB21" s="37">
        <f t="shared" si="28"/>
        <v>1.5</v>
      </c>
      <c r="CC21" s="37">
        <f t="shared" si="29"/>
        <v>1.5</v>
      </c>
      <c r="CD21" s="37">
        <f t="shared" si="30"/>
        <v>1.5</v>
      </c>
      <c r="CE21" s="37">
        <f t="shared" si="31"/>
        <v>1.5</v>
      </c>
      <c r="CF21" s="37">
        <f t="shared" si="32"/>
        <v>1.5</v>
      </c>
      <c r="CG21" s="37">
        <f t="shared" si="33"/>
        <v>1.5</v>
      </c>
      <c r="CH21" s="37">
        <f t="shared" si="34"/>
        <v>1.5</v>
      </c>
      <c r="CI21" s="37">
        <f t="shared" si="35"/>
        <v>1.5</v>
      </c>
      <c r="CJ21" s="37">
        <f t="shared" si="36"/>
        <v>1.5</v>
      </c>
      <c r="CK21" s="37">
        <f t="shared" si="37"/>
        <v>1.5</v>
      </c>
      <c r="CL21" s="37">
        <f t="shared" si="38"/>
        <v>1.5</v>
      </c>
      <c r="CM21" s="37">
        <f t="shared" si="39"/>
        <v>1.5</v>
      </c>
      <c r="CN21" s="37">
        <f t="shared" si="40"/>
        <v>1.5</v>
      </c>
      <c r="CO21" s="37">
        <f t="shared" si="41"/>
        <v>1.5</v>
      </c>
      <c r="CP21" s="37">
        <f t="shared" si="42"/>
        <v>1.5</v>
      </c>
      <c r="CQ21" s="37">
        <f t="shared" si="43"/>
        <v>1.5</v>
      </c>
      <c r="CR21" s="37">
        <f t="shared" si="44"/>
        <v>1.5</v>
      </c>
      <c r="CS21" s="37">
        <f t="shared" si="45"/>
        <v>1.5</v>
      </c>
      <c r="CT21" s="37">
        <f t="shared" si="46"/>
        <v>1.5</v>
      </c>
      <c r="CU21" s="37">
        <f t="shared" si="47"/>
        <v>1.5</v>
      </c>
      <c r="CV21" s="37">
        <f t="shared" si="48"/>
        <v>1.5</v>
      </c>
      <c r="CW21" s="37">
        <f t="shared" si="49"/>
        <v>1.5</v>
      </c>
      <c r="CX21" s="37">
        <f t="shared" si="50"/>
        <v>1.5</v>
      </c>
      <c r="CY21" s="37">
        <f t="shared" si="51"/>
        <v>1.5</v>
      </c>
      <c r="CZ21" s="37">
        <f t="shared" si="52"/>
        <v>1.5</v>
      </c>
      <c r="DA21" s="37">
        <f t="shared" si="53"/>
        <v>1.5</v>
      </c>
      <c r="DB21" s="37">
        <f t="shared" si="54"/>
        <v>1.5</v>
      </c>
      <c r="DC21" s="37">
        <f t="shared" si="55"/>
        <v>1.5</v>
      </c>
      <c r="DD21" s="37">
        <f t="shared" si="56"/>
        <v>1.5</v>
      </c>
      <c r="DE21" s="37">
        <f t="shared" si="57"/>
        <v>1.5</v>
      </c>
      <c r="DF21" s="37">
        <f t="shared" si="58"/>
        <v>1.5</v>
      </c>
      <c r="DG21" s="37">
        <f t="shared" si="59"/>
        <v>1.5</v>
      </c>
      <c r="DH21" s="37">
        <f t="shared" si="60"/>
        <v>1.5</v>
      </c>
      <c r="DI21" s="37">
        <f t="shared" si="61"/>
        <v>1.5</v>
      </c>
      <c r="DJ21" s="37">
        <f t="shared" si="62"/>
        <v>1.5</v>
      </c>
      <c r="DK21" s="37">
        <f t="shared" si="63"/>
        <v>1.5</v>
      </c>
      <c r="DL21" s="37">
        <f t="shared" si="64"/>
        <v>1.5</v>
      </c>
      <c r="DM21" s="37">
        <f t="shared" si="65"/>
        <v>1.5</v>
      </c>
      <c r="DN21" s="37">
        <f t="shared" si="66"/>
        <v>1.5</v>
      </c>
      <c r="DO21" s="37">
        <f t="shared" si="72"/>
        <v>1.5</v>
      </c>
      <c r="DP21" s="37">
        <f t="shared" si="73"/>
        <v>1.5</v>
      </c>
      <c r="DQ21" s="37">
        <f t="shared" si="74"/>
        <v>1.5</v>
      </c>
      <c r="DR21" s="37">
        <f t="shared" si="75"/>
        <v>1.5</v>
      </c>
      <c r="DS21" s="37">
        <f t="shared" si="76"/>
        <v>1.5</v>
      </c>
      <c r="DT21" s="37">
        <f t="shared" si="77"/>
        <v>1.5</v>
      </c>
      <c r="DU21" s="37">
        <f t="shared" si="78"/>
        <v>1.5</v>
      </c>
      <c r="DV21" s="37">
        <f t="shared" si="79"/>
        <v>1.5</v>
      </c>
      <c r="DW21" s="37">
        <f t="shared" si="80"/>
        <v>1.5</v>
      </c>
      <c r="DX21" s="37">
        <f t="shared" si="81"/>
        <v>1.5</v>
      </c>
      <c r="DY21" s="37">
        <f t="shared" si="82"/>
        <v>1.5</v>
      </c>
      <c r="DZ21" s="37">
        <f t="shared" si="83"/>
        <v>1.5</v>
      </c>
      <c r="EA21" s="37">
        <f t="shared" si="84"/>
        <v>1.5</v>
      </c>
      <c r="EB21" s="37">
        <f t="shared" si="85"/>
        <v>1.5</v>
      </c>
      <c r="EC21" s="37">
        <f t="shared" si="86"/>
        <v>1.5</v>
      </c>
      <c r="ED21" s="37">
        <f t="shared" si="87"/>
        <v>1.5</v>
      </c>
      <c r="EE21" s="37">
        <f t="shared" si="88"/>
        <v>1.5</v>
      </c>
      <c r="EF21" s="37">
        <f t="shared" si="89"/>
        <v>1.5</v>
      </c>
      <c r="EG21" s="37">
        <f t="shared" si="90"/>
        <v>1.5</v>
      </c>
      <c r="EH21" s="37">
        <f t="shared" si="91"/>
        <v>1.5</v>
      </c>
    </row>
    <row r="22" spans="1:138" ht="20.25" customHeight="1">
      <c r="A22" s="55">
        <f t="shared" si="92"/>
        <v>1</v>
      </c>
      <c r="B22" s="50">
        <v>19</v>
      </c>
      <c r="C22" s="57" t="str">
        <f>'Ordine Entrata'!B22</f>
        <v> </v>
      </c>
      <c r="D22" s="58" t="str">
        <f>'Ordine Entrata'!D22</f>
        <v> </v>
      </c>
      <c r="E22" s="136"/>
      <c r="F22" s="135"/>
      <c r="G22" s="8"/>
      <c r="H22" s="135"/>
      <c r="I22" s="135"/>
      <c r="J22" s="8">
        <f t="shared" si="0"/>
        <v>0</v>
      </c>
      <c r="K22" s="20">
        <f t="shared" si="93"/>
        <v>6</v>
      </c>
      <c r="L22" s="20">
        <f t="shared" si="94"/>
        <v>11</v>
      </c>
      <c r="M22" s="20">
        <f t="shared" si="95"/>
        <v>16</v>
      </c>
      <c r="N22" s="20">
        <f t="shared" si="1"/>
        <v>21</v>
      </c>
      <c r="O22" s="20">
        <f t="shared" si="2"/>
        <v>26</v>
      </c>
      <c r="P22" s="20">
        <f t="shared" si="96"/>
        <v>31</v>
      </c>
      <c r="Q22" s="20">
        <f t="shared" si="97"/>
        <v>36</v>
      </c>
      <c r="R22" s="21">
        <f t="shared" si="67"/>
        <v>-40.5</v>
      </c>
      <c r="S22" s="136"/>
      <c r="T22" s="135"/>
      <c r="U22" s="20"/>
      <c r="V22" s="135"/>
      <c r="W22" s="135"/>
      <c r="X22" s="20">
        <f t="shared" si="3"/>
        <v>0</v>
      </c>
      <c r="Y22" s="20">
        <f t="shared" si="98"/>
        <v>6</v>
      </c>
      <c r="Z22" s="20">
        <f t="shared" si="99"/>
        <v>11</v>
      </c>
      <c r="AA22" s="20">
        <f t="shared" si="100"/>
        <v>16</v>
      </c>
      <c r="AB22" s="20">
        <f t="shared" si="4"/>
        <v>21</v>
      </c>
      <c r="AC22" s="20">
        <f t="shared" si="5"/>
        <v>26</v>
      </c>
      <c r="AD22" s="20">
        <f t="shared" si="101"/>
        <v>31</v>
      </c>
      <c r="AE22" s="20">
        <f t="shared" si="102"/>
        <v>36</v>
      </c>
      <c r="AF22" s="21">
        <f t="shared" si="68"/>
        <v>-40.5</v>
      </c>
      <c r="AG22" s="136"/>
      <c r="AH22" s="135"/>
      <c r="AI22" s="20"/>
      <c r="AJ22" s="135"/>
      <c r="AK22" s="135"/>
      <c r="AL22" s="20">
        <f t="shared" si="6"/>
        <v>0</v>
      </c>
      <c r="AM22" s="20">
        <f t="shared" si="103"/>
        <v>6</v>
      </c>
      <c r="AN22" s="20">
        <f t="shared" si="104"/>
        <v>11</v>
      </c>
      <c r="AO22" s="20">
        <f t="shared" si="105"/>
        <v>16</v>
      </c>
      <c r="AP22" s="20">
        <f t="shared" si="7"/>
        <v>21</v>
      </c>
      <c r="AQ22" s="20">
        <f t="shared" si="8"/>
        <v>26</v>
      </c>
      <c r="AR22" s="20">
        <f t="shared" si="106"/>
        <v>31</v>
      </c>
      <c r="AS22" s="20">
        <f t="shared" si="107"/>
        <v>36</v>
      </c>
      <c r="AT22" s="21">
        <f t="shared" si="69"/>
        <v>-40.5</v>
      </c>
      <c r="AU22" s="38">
        <f t="shared" si="108"/>
        <v>12</v>
      </c>
      <c r="AV22" s="20">
        <f t="shared" si="109"/>
        <v>24.5</v>
      </c>
      <c r="AW22" s="20">
        <f t="shared" si="110"/>
        <v>34.5</v>
      </c>
      <c r="AX22" s="20">
        <f t="shared" si="111"/>
        <v>-40.5</v>
      </c>
      <c r="AY22" s="20">
        <f t="shared" si="112"/>
        <v>-40.381512150000006</v>
      </c>
      <c r="AZ22" s="21">
        <f t="shared" si="113"/>
        <v>57</v>
      </c>
      <c r="BA22" s="21">
        <f t="shared" si="9"/>
        <v>118.5</v>
      </c>
      <c r="BB22" s="39">
        <f t="shared" si="10"/>
        <v>0</v>
      </c>
      <c r="BC22" s="39">
        <f t="shared" si="11"/>
        <v>-121.5</v>
      </c>
      <c r="BD22" s="39">
        <f t="shared" si="12"/>
        <v>0</v>
      </c>
      <c r="BE22" s="40">
        <f t="shared" si="114"/>
        <v>0</v>
      </c>
      <c r="BF22" s="41">
        <f t="shared" si="70"/>
        <v>1</v>
      </c>
      <c r="BG22" s="37">
        <f t="shared" si="71"/>
        <v>1.5</v>
      </c>
      <c r="BH22" s="37">
        <f t="shared" si="115"/>
        <v>1.5</v>
      </c>
      <c r="BI22" s="37">
        <f t="shared" si="116"/>
        <v>1.5</v>
      </c>
      <c r="BJ22" s="37">
        <f t="shared" si="117"/>
        <v>1.5</v>
      </c>
      <c r="BK22" s="37">
        <f t="shared" si="118"/>
        <v>1.5</v>
      </c>
      <c r="BL22" s="37">
        <f t="shared" si="119"/>
        <v>1.5</v>
      </c>
      <c r="BM22" s="37">
        <f t="shared" si="120"/>
        <v>1.5</v>
      </c>
      <c r="BN22" s="37">
        <f t="shared" si="121"/>
        <v>1.5</v>
      </c>
      <c r="BO22" s="37">
        <f t="shared" si="122"/>
        <v>1.5</v>
      </c>
      <c r="BP22" s="37">
        <f t="shared" si="123"/>
        <v>1.5</v>
      </c>
      <c r="BQ22" s="37">
        <f t="shared" si="124"/>
        <v>1.5</v>
      </c>
      <c r="BR22" s="37">
        <f t="shared" si="125"/>
        <v>1.5</v>
      </c>
      <c r="BS22" s="37">
        <f t="shared" si="126"/>
        <v>1.5</v>
      </c>
      <c r="BT22" s="37">
        <f t="shared" si="127"/>
        <v>1.5</v>
      </c>
      <c r="BU22" s="37">
        <f t="shared" si="128"/>
        <v>1.5</v>
      </c>
      <c r="BV22" s="37">
        <f t="shared" si="129"/>
        <v>1.5</v>
      </c>
      <c r="BW22" s="37">
        <f t="shared" si="130"/>
        <v>1.5</v>
      </c>
      <c r="BX22" s="37">
        <f aca="true" t="shared" si="131" ref="BX22:BX83">IF($R22&gt;$R$21,1)+IF($R22=$R$21,0.5)+IF($AF22&gt;$AF$21,1)+IF($AF22=$AF$21,0.5)+IF($AT22&gt;$AT$21,1)+IF($AT22=$AT$21,0.5)</f>
        <v>1.5</v>
      </c>
      <c r="BY22" s="36"/>
      <c r="BZ22" s="37">
        <f t="shared" si="26"/>
        <v>1.5</v>
      </c>
      <c r="CA22" s="37">
        <f t="shared" si="27"/>
        <v>1.5</v>
      </c>
      <c r="CB22" s="37">
        <f t="shared" si="28"/>
        <v>1.5</v>
      </c>
      <c r="CC22" s="37">
        <f t="shared" si="29"/>
        <v>1.5</v>
      </c>
      <c r="CD22" s="37">
        <f t="shared" si="30"/>
        <v>1.5</v>
      </c>
      <c r="CE22" s="37">
        <f t="shared" si="31"/>
        <v>1.5</v>
      </c>
      <c r="CF22" s="37">
        <f t="shared" si="32"/>
        <v>1.5</v>
      </c>
      <c r="CG22" s="37">
        <f t="shared" si="33"/>
        <v>1.5</v>
      </c>
      <c r="CH22" s="37">
        <f t="shared" si="34"/>
        <v>1.5</v>
      </c>
      <c r="CI22" s="37">
        <f t="shared" si="35"/>
        <v>1.5</v>
      </c>
      <c r="CJ22" s="37">
        <f t="shared" si="36"/>
        <v>1.5</v>
      </c>
      <c r="CK22" s="37">
        <f t="shared" si="37"/>
        <v>1.5</v>
      </c>
      <c r="CL22" s="37">
        <f t="shared" si="38"/>
        <v>1.5</v>
      </c>
      <c r="CM22" s="37">
        <f t="shared" si="39"/>
        <v>1.5</v>
      </c>
      <c r="CN22" s="37">
        <f t="shared" si="40"/>
        <v>1.5</v>
      </c>
      <c r="CO22" s="37">
        <f t="shared" si="41"/>
        <v>1.5</v>
      </c>
      <c r="CP22" s="37">
        <f t="shared" si="42"/>
        <v>1.5</v>
      </c>
      <c r="CQ22" s="37">
        <f t="shared" si="43"/>
        <v>1.5</v>
      </c>
      <c r="CR22" s="37">
        <f t="shared" si="44"/>
        <v>1.5</v>
      </c>
      <c r="CS22" s="37">
        <f t="shared" si="45"/>
        <v>1.5</v>
      </c>
      <c r="CT22" s="37">
        <f t="shared" si="46"/>
        <v>1.5</v>
      </c>
      <c r="CU22" s="37">
        <f t="shared" si="47"/>
        <v>1.5</v>
      </c>
      <c r="CV22" s="37">
        <f t="shared" si="48"/>
        <v>1.5</v>
      </c>
      <c r="CW22" s="37">
        <f t="shared" si="49"/>
        <v>1.5</v>
      </c>
      <c r="CX22" s="37">
        <f t="shared" si="50"/>
        <v>1.5</v>
      </c>
      <c r="CY22" s="37">
        <f t="shared" si="51"/>
        <v>1.5</v>
      </c>
      <c r="CZ22" s="37">
        <f t="shared" si="52"/>
        <v>1.5</v>
      </c>
      <c r="DA22" s="37">
        <f t="shared" si="53"/>
        <v>1.5</v>
      </c>
      <c r="DB22" s="37">
        <f t="shared" si="54"/>
        <v>1.5</v>
      </c>
      <c r="DC22" s="37">
        <f t="shared" si="55"/>
        <v>1.5</v>
      </c>
      <c r="DD22" s="37">
        <f t="shared" si="56"/>
        <v>1.5</v>
      </c>
      <c r="DE22" s="37">
        <f t="shared" si="57"/>
        <v>1.5</v>
      </c>
      <c r="DF22" s="37">
        <f t="shared" si="58"/>
        <v>1.5</v>
      </c>
      <c r="DG22" s="37">
        <f t="shared" si="59"/>
        <v>1.5</v>
      </c>
      <c r="DH22" s="37">
        <f t="shared" si="60"/>
        <v>1.5</v>
      </c>
      <c r="DI22" s="37">
        <f t="shared" si="61"/>
        <v>1.5</v>
      </c>
      <c r="DJ22" s="37">
        <f t="shared" si="62"/>
        <v>1.5</v>
      </c>
      <c r="DK22" s="37">
        <f t="shared" si="63"/>
        <v>1.5</v>
      </c>
      <c r="DL22" s="37">
        <f t="shared" si="64"/>
        <v>1.5</v>
      </c>
      <c r="DM22" s="37">
        <f t="shared" si="65"/>
        <v>1.5</v>
      </c>
      <c r="DN22" s="37">
        <f t="shared" si="66"/>
        <v>1.5</v>
      </c>
      <c r="DO22" s="37">
        <f t="shared" si="72"/>
        <v>1.5</v>
      </c>
      <c r="DP22" s="37">
        <f t="shared" si="73"/>
        <v>1.5</v>
      </c>
      <c r="DQ22" s="37">
        <f t="shared" si="74"/>
        <v>1.5</v>
      </c>
      <c r="DR22" s="37">
        <f t="shared" si="75"/>
        <v>1.5</v>
      </c>
      <c r="DS22" s="37">
        <f t="shared" si="76"/>
        <v>1.5</v>
      </c>
      <c r="DT22" s="37">
        <f t="shared" si="77"/>
        <v>1.5</v>
      </c>
      <c r="DU22" s="37">
        <f t="shared" si="78"/>
        <v>1.5</v>
      </c>
      <c r="DV22" s="37">
        <f t="shared" si="79"/>
        <v>1.5</v>
      </c>
      <c r="DW22" s="37">
        <f t="shared" si="80"/>
        <v>1.5</v>
      </c>
      <c r="DX22" s="37">
        <f t="shared" si="81"/>
        <v>1.5</v>
      </c>
      <c r="DY22" s="37">
        <f t="shared" si="82"/>
        <v>1.5</v>
      </c>
      <c r="DZ22" s="37">
        <f t="shared" si="83"/>
        <v>1.5</v>
      </c>
      <c r="EA22" s="37">
        <f t="shared" si="84"/>
        <v>1.5</v>
      </c>
      <c r="EB22" s="37">
        <f t="shared" si="85"/>
        <v>1.5</v>
      </c>
      <c r="EC22" s="37">
        <f t="shared" si="86"/>
        <v>1.5</v>
      </c>
      <c r="ED22" s="37">
        <f t="shared" si="87"/>
        <v>1.5</v>
      </c>
      <c r="EE22" s="37">
        <f t="shared" si="88"/>
        <v>1.5</v>
      </c>
      <c r="EF22" s="37">
        <f t="shared" si="89"/>
        <v>1.5</v>
      </c>
      <c r="EG22" s="37">
        <f t="shared" si="90"/>
        <v>1.5</v>
      </c>
      <c r="EH22" s="37">
        <f t="shared" si="91"/>
        <v>1.5</v>
      </c>
    </row>
    <row r="23" spans="1:138" ht="20.25" customHeight="1">
      <c r="A23" s="55">
        <f t="shared" si="92"/>
        <v>1</v>
      </c>
      <c r="B23" s="50">
        <v>20</v>
      </c>
      <c r="C23" s="57" t="str">
        <f>'Ordine Entrata'!B23</f>
        <v> </v>
      </c>
      <c r="D23" s="58" t="str">
        <f>'Ordine Entrata'!D23</f>
        <v> </v>
      </c>
      <c r="E23" s="136"/>
      <c r="F23" s="135"/>
      <c r="G23" s="8"/>
      <c r="H23" s="135"/>
      <c r="I23" s="135"/>
      <c r="J23" s="8">
        <f t="shared" si="0"/>
        <v>0</v>
      </c>
      <c r="K23" s="20">
        <f t="shared" si="93"/>
        <v>6</v>
      </c>
      <c r="L23" s="20">
        <f t="shared" si="94"/>
        <v>11</v>
      </c>
      <c r="M23" s="20">
        <f t="shared" si="95"/>
        <v>16</v>
      </c>
      <c r="N23" s="20">
        <f t="shared" si="1"/>
        <v>21</v>
      </c>
      <c r="O23" s="20">
        <f t="shared" si="2"/>
        <v>26</v>
      </c>
      <c r="P23" s="20">
        <f t="shared" si="96"/>
        <v>31</v>
      </c>
      <c r="Q23" s="20">
        <f t="shared" si="97"/>
        <v>36</v>
      </c>
      <c r="R23" s="21">
        <f t="shared" si="67"/>
        <v>-40.5</v>
      </c>
      <c r="S23" s="136"/>
      <c r="T23" s="135"/>
      <c r="U23" s="20"/>
      <c r="V23" s="135"/>
      <c r="W23" s="135"/>
      <c r="X23" s="20">
        <f t="shared" si="3"/>
        <v>0</v>
      </c>
      <c r="Y23" s="20">
        <f t="shared" si="98"/>
        <v>6</v>
      </c>
      <c r="Z23" s="20">
        <f t="shared" si="99"/>
        <v>11</v>
      </c>
      <c r="AA23" s="20">
        <f t="shared" si="100"/>
        <v>16</v>
      </c>
      <c r="AB23" s="20">
        <f t="shared" si="4"/>
        <v>21</v>
      </c>
      <c r="AC23" s="20">
        <f t="shared" si="5"/>
        <v>26</v>
      </c>
      <c r="AD23" s="20">
        <f t="shared" si="101"/>
        <v>31</v>
      </c>
      <c r="AE23" s="20">
        <f t="shared" si="102"/>
        <v>36</v>
      </c>
      <c r="AF23" s="21">
        <f t="shared" si="68"/>
        <v>-40.5</v>
      </c>
      <c r="AG23" s="136"/>
      <c r="AH23" s="135"/>
      <c r="AI23" s="20"/>
      <c r="AJ23" s="135"/>
      <c r="AK23" s="135"/>
      <c r="AL23" s="20">
        <f t="shared" si="6"/>
        <v>0</v>
      </c>
      <c r="AM23" s="20">
        <f t="shared" si="103"/>
        <v>6</v>
      </c>
      <c r="AN23" s="20">
        <f t="shared" si="104"/>
        <v>11</v>
      </c>
      <c r="AO23" s="20">
        <f t="shared" si="105"/>
        <v>16</v>
      </c>
      <c r="AP23" s="20">
        <f t="shared" si="7"/>
        <v>21</v>
      </c>
      <c r="AQ23" s="20">
        <f t="shared" si="8"/>
        <v>26</v>
      </c>
      <c r="AR23" s="20">
        <f t="shared" si="106"/>
        <v>31</v>
      </c>
      <c r="AS23" s="20">
        <f t="shared" si="107"/>
        <v>36</v>
      </c>
      <c r="AT23" s="21">
        <f t="shared" si="69"/>
        <v>-40.5</v>
      </c>
      <c r="AU23" s="38">
        <f t="shared" si="108"/>
        <v>12</v>
      </c>
      <c r="AV23" s="20">
        <f t="shared" si="109"/>
        <v>24.5</v>
      </c>
      <c r="AW23" s="20">
        <f t="shared" si="110"/>
        <v>34.5</v>
      </c>
      <c r="AX23" s="20">
        <f t="shared" si="111"/>
        <v>-40.5</v>
      </c>
      <c r="AY23" s="20">
        <f t="shared" si="112"/>
        <v>-40.381512150000006</v>
      </c>
      <c r="AZ23" s="21">
        <f t="shared" si="113"/>
        <v>57</v>
      </c>
      <c r="BA23" s="21">
        <f t="shared" si="9"/>
        <v>118.5</v>
      </c>
      <c r="BB23" s="39">
        <f t="shared" si="10"/>
        <v>0</v>
      </c>
      <c r="BC23" s="39">
        <f t="shared" si="11"/>
        <v>-121.5</v>
      </c>
      <c r="BD23" s="39">
        <f t="shared" si="12"/>
        <v>0</v>
      </c>
      <c r="BE23" s="40">
        <f t="shared" si="114"/>
        <v>0</v>
      </c>
      <c r="BF23" s="41">
        <f t="shared" si="70"/>
        <v>1</v>
      </c>
      <c r="BG23" s="37">
        <f t="shared" si="71"/>
        <v>1.5</v>
      </c>
      <c r="BH23" s="37">
        <f t="shared" si="115"/>
        <v>1.5</v>
      </c>
      <c r="BI23" s="37">
        <f t="shared" si="116"/>
        <v>1.5</v>
      </c>
      <c r="BJ23" s="37">
        <f t="shared" si="117"/>
        <v>1.5</v>
      </c>
      <c r="BK23" s="37">
        <f t="shared" si="118"/>
        <v>1.5</v>
      </c>
      <c r="BL23" s="37">
        <f t="shared" si="119"/>
        <v>1.5</v>
      </c>
      <c r="BM23" s="37">
        <f t="shared" si="120"/>
        <v>1.5</v>
      </c>
      <c r="BN23" s="37">
        <f t="shared" si="121"/>
        <v>1.5</v>
      </c>
      <c r="BO23" s="37">
        <f t="shared" si="122"/>
        <v>1.5</v>
      </c>
      <c r="BP23" s="37">
        <f t="shared" si="123"/>
        <v>1.5</v>
      </c>
      <c r="BQ23" s="37">
        <f t="shared" si="124"/>
        <v>1.5</v>
      </c>
      <c r="BR23" s="37">
        <f t="shared" si="125"/>
        <v>1.5</v>
      </c>
      <c r="BS23" s="37">
        <f t="shared" si="126"/>
        <v>1.5</v>
      </c>
      <c r="BT23" s="37">
        <f t="shared" si="127"/>
        <v>1.5</v>
      </c>
      <c r="BU23" s="37">
        <f t="shared" si="128"/>
        <v>1.5</v>
      </c>
      <c r="BV23" s="37">
        <f t="shared" si="129"/>
        <v>1.5</v>
      </c>
      <c r="BW23" s="37">
        <f t="shared" si="130"/>
        <v>1.5</v>
      </c>
      <c r="BX23" s="37">
        <f t="shared" si="131"/>
        <v>1.5</v>
      </c>
      <c r="BY23" s="37">
        <f aca="true" t="shared" si="132" ref="BY23:BY83">IF($R23&gt;$R$22,1)+IF($R23=$R$22,0.5)+IF($AF23&gt;$AF$22,1)+IF($AF23=$AF$22,0.5)+IF($AT23&gt;$AT$22,1)+IF($AT23=$AT$22,0.5)</f>
        <v>1.5</v>
      </c>
      <c r="BZ23" s="36"/>
      <c r="CA23" s="37">
        <f t="shared" si="27"/>
        <v>1.5</v>
      </c>
      <c r="CB23" s="37">
        <f t="shared" si="28"/>
        <v>1.5</v>
      </c>
      <c r="CC23" s="37">
        <f t="shared" si="29"/>
        <v>1.5</v>
      </c>
      <c r="CD23" s="37">
        <f t="shared" si="30"/>
        <v>1.5</v>
      </c>
      <c r="CE23" s="37">
        <f t="shared" si="31"/>
        <v>1.5</v>
      </c>
      <c r="CF23" s="37">
        <f t="shared" si="32"/>
        <v>1.5</v>
      </c>
      <c r="CG23" s="37">
        <f t="shared" si="33"/>
        <v>1.5</v>
      </c>
      <c r="CH23" s="37">
        <f t="shared" si="34"/>
        <v>1.5</v>
      </c>
      <c r="CI23" s="37">
        <f t="shared" si="35"/>
        <v>1.5</v>
      </c>
      <c r="CJ23" s="37">
        <f t="shared" si="36"/>
        <v>1.5</v>
      </c>
      <c r="CK23" s="37">
        <f t="shared" si="37"/>
        <v>1.5</v>
      </c>
      <c r="CL23" s="37">
        <f t="shared" si="38"/>
        <v>1.5</v>
      </c>
      <c r="CM23" s="37">
        <f t="shared" si="39"/>
        <v>1.5</v>
      </c>
      <c r="CN23" s="37">
        <f t="shared" si="40"/>
        <v>1.5</v>
      </c>
      <c r="CO23" s="37">
        <f t="shared" si="41"/>
        <v>1.5</v>
      </c>
      <c r="CP23" s="37">
        <f t="shared" si="42"/>
        <v>1.5</v>
      </c>
      <c r="CQ23" s="37">
        <f t="shared" si="43"/>
        <v>1.5</v>
      </c>
      <c r="CR23" s="37">
        <f t="shared" si="44"/>
        <v>1.5</v>
      </c>
      <c r="CS23" s="37">
        <f t="shared" si="45"/>
        <v>1.5</v>
      </c>
      <c r="CT23" s="37">
        <f t="shared" si="46"/>
        <v>1.5</v>
      </c>
      <c r="CU23" s="37">
        <f t="shared" si="47"/>
        <v>1.5</v>
      </c>
      <c r="CV23" s="37">
        <f t="shared" si="48"/>
        <v>1.5</v>
      </c>
      <c r="CW23" s="37">
        <f t="shared" si="49"/>
        <v>1.5</v>
      </c>
      <c r="CX23" s="37">
        <f t="shared" si="50"/>
        <v>1.5</v>
      </c>
      <c r="CY23" s="37">
        <f t="shared" si="51"/>
        <v>1.5</v>
      </c>
      <c r="CZ23" s="37">
        <f t="shared" si="52"/>
        <v>1.5</v>
      </c>
      <c r="DA23" s="37">
        <f t="shared" si="53"/>
        <v>1.5</v>
      </c>
      <c r="DB23" s="37">
        <f t="shared" si="54"/>
        <v>1.5</v>
      </c>
      <c r="DC23" s="37">
        <f t="shared" si="55"/>
        <v>1.5</v>
      </c>
      <c r="DD23" s="37">
        <f t="shared" si="56"/>
        <v>1.5</v>
      </c>
      <c r="DE23" s="37">
        <f t="shared" si="57"/>
        <v>1.5</v>
      </c>
      <c r="DF23" s="37">
        <f t="shared" si="58"/>
        <v>1.5</v>
      </c>
      <c r="DG23" s="37">
        <f t="shared" si="59"/>
        <v>1.5</v>
      </c>
      <c r="DH23" s="37">
        <f t="shared" si="60"/>
        <v>1.5</v>
      </c>
      <c r="DI23" s="37">
        <f t="shared" si="61"/>
        <v>1.5</v>
      </c>
      <c r="DJ23" s="37">
        <f t="shared" si="62"/>
        <v>1.5</v>
      </c>
      <c r="DK23" s="37">
        <f t="shared" si="63"/>
        <v>1.5</v>
      </c>
      <c r="DL23" s="37">
        <f t="shared" si="64"/>
        <v>1.5</v>
      </c>
      <c r="DM23" s="37">
        <f t="shared" si="65"/>
        <v>1.5</v>
      </c>
      <c r="DN23" s="37">
        <f t="shared" si="66"/>
        <v>1.5</v>
      </c>
      <c r="DO23" s="37">
        <f t="shared" si="72"/>
        <v>1.5</v>
      </c>
      <c r="DP23" s="37">
        <f t="shared" si="73"/>
        <v>1.5</v>
      </c>
      <c r="DQ23" s="37">
        <f t="shared" si="74"/>
        <v>1.5</v>
      </c>
      <c r="DR23" s="37">
        <f t="shared" si="75"/>
        <v>1.5</v>
      </c>
      <c r="DS23" s="37">
        <f t="shared" si="76"/>
        <v>1.5</v>
      </c>
      <c r="DT23" s="37">
        <f t="shared" si="77"/>
        <v>1.5</v>
      </c>
      <c r="DU23" s="37">
        <f t="shared" si="78"/>
        <v>1.5</v>
      </c>
      <c r="DV23" s="37">
        <f t="shared" si="79"/>
        <v>1.5</v>
      </c>
      <c r="DW23" s="37">
        <f t="shared" si="80"/>
        <v>1.5</v>
      </c>
      <c r="DX23" s="37">
        <f t="shared" si="81"/>
        <v>1.5</v>
      </c>
      <c r="DY23" s="37">
        <f t="shared" si="82"/>
        <v>1.5</v>
      </c>
      <c r="DZ23" s="37">
        <f t="shared" si="83"/>
        <v>1.5</v>
      </c>
      <c r="EA23" s="37">
        <f t="shared" si="84"/>
        <v>1.5</v>
      </c>
      <c r="EB23" s="37">
        <f t="shared" si="85"/>
        <v>1.5</v>
      </c>
      <c r="EC23" s="37">
        <f t="shared" si="86"/>
        <v>1.5</v>
      </c>
      <c r="ED23" s="37">
        <f t="shared" si="87"/>
        <v>1.5</v>
      </c>
      <c r="EE23" s="37">
        <f t="shared" si="88"/>
        <v>1.5</v>
      </c>
      <c r="EF23" s="37">
        <f t="shared" si="89"/>
        <v>1.5</v>
      </c>
      <c r="EG23" s="37">
        <f t="shared" si="90"/>
        <v>1.5</v>
      </c>
      <c r="EH23" s="37">
        <f t="shared" si="91"/>
        <v>1.5</v>
      </c>
    </row>
    <row r="24" spans="1:138" ht="20.25" customHeight="1">
      <c r="A24" s="55">
        <f t="shared" si="92"/>
        <v>1</v>
      </c>
      <c r="B24" s="50">
        <v>21</v>
      </c>
      <c r="C24" s="57" t="str">
        <f>'Ordine Entrata'!B24</f>
        <v> </v>
      </c>
      <c r="D24" s="58" t="str">
        <f>'Ordine Entrata'!D24</f>
        <v> </v>
      </c>
      <c r="E24" s="136"/>
      <c r="F24" s="135"/>
      <c r="G24" s="8"/>
      <c r="H24" s="135"/>
      <c r="I24" s="135"/>
      <c r="J24" s="8">
        <f t="shared" si="0"/>
        <v>0</v>
      </c>
      <c r="K24" s="20">
        <f t="shared" si="93"/>
        <v>6</v>
      </c>
      <c r="L24" s="20">
        <f t="shared" si="94"/>
        <v>11</v>
      </c>
      <c r="M24" s="20">
        <f t="shared" si="95"/>
        <v>16</v>
      </c>
      <c r="N24" s="20">
        <f t="shared" si="1"/>
        <v>21</v>
      </c>
      <c r="O24" s="20">
        <f t="shared" si="2"/>
        <v>26</v>
      </c>
      <c r="P24" s="20">
        <f t="shared" si="96"/>
        <v>31</v>
      </c>
      <c r="Q24" s="20">
        <f t="shared" si="97"/>
        <v>36</v>
      </c>
      <c r="R24" s="21">
        <f t="shared" si="67"/>
        <v>-40.5</v>
      </c>
      <c r="S24" s="136"/>
      <c r="T24" s="135"/>
      <c r="U24" s="20"/>
      <c r="V24" s="135"/>
      <c r="W24" s="135"/>
      <c r="X24" s="20">
        <f t="shared" si="3"/>
        <v>0</v>
      </c>
      <c r="Y24" s="20">
        <f t="shared" si="98"/>
        <v>6</v>
      </c>
      <c r="Z24" s="20">
        <f t="shared" si="99"/>
        <v>11</v>
      </c>
      <c r="AA24" s="20">
        <f t="shared" si="100"/>
        <v>16</v>
      </c>
      <c r="AB24" s="20">
        <f t="shared" si="4"/>
        <v>21</v>
      </c>
      <c r="AC24" s="20">
        <f t="shared" si="5"/>
        <v>26</v>
      </c>
      <c r="AD24" s="20">
        <f t="shared" si="101"/>
        <v>31</v>
      </c>
      <c r="AE24" s="20">
        <f t="shared" si="102"/>
        <v>36</v>
      </c>
      <c r="AF24" s="21">
        <f t="shared" si="68"/>
        <v>-40.5</v>
      </c>
      <c r="AG24" s="136"/>
      <c r="AH24" s="135"/>
      <c r="AI24" s="20"/>
      <c r="AJ24" s="135"/>
      <c r="AK24" s="135"/>
      <c r="AL24" s="20">
        <f t="shared" si="6"/>
        <v>0</v>
      </c>
      <c r="AM24" s="20">
        <f t="shared" si="103"/>
        <v>6</v>
      </c>
      <c r="AN24" s="20">
        <f t="shared" si="104"/>
        <v>11</v>
      </c>
      <c r="AO24" s="20">
        <f t="shared" si="105"/>
        <v>16</v>
      </c>
      <c r="AP24" s="20">
        <f t="shared" si="7"/>
        <v>21</v>
      </c>
      <c r="AQ24" s="20">
        <f t="shared" si="8"/>
        <v>26</v>
      </c>
      <c r="AR24" s="20">
        <f t="shared" si="106"/>
        <v>31</v>
      </c>
      <c r="AS24" s="20">
        <f t="shared" si="107"/>
        <v>36</v>
      </c>
      <c r="AT24" s="21">
        <f t="shared" si="69"/>
        <v>-40.5</v>
      </c>
      <c r="AU24" s="38">
        <f t="shared" si="108"/>
        <v>12</v>
      </c>
      <c r="AV24" s="20">
        <f t="shared" si="109"/>
        <v>24.5</v>
      </c>
      <c r="AW24" s="20">
        <f t="shared" si="110"/>
        <v>34.5</v>
      </c>
      <c r="AX24" s="20">
        <f t="shared" si="111"/>
        <v>-40.5</v>
      </c>
      <c r="AY24" s="20">
        <f t="shared" si="112"/>
        <v>-40.381512150000006</v>
      </c>
      <c r="AZ24" s="21">
        <f t="shared" si="113"/>
        <v>57</v>
      </c>
      <c r="BA24" s="21">
        <f t="shared" si="9"/>
        <v>118.5</v>
      </c>
      <c r="BB24" s="39">
        <f t="shared" si="10"/>
        <v>0</v>
      </c>
      <c r="BC24" s="39">
        <f t="shared" si="11"/>
        <v>-121.5</v>
      </c>
      <c r="BD24" s="39">
        <f t="shared" si="12"/>
        <v>0</v>
      </c>
      <c r="BE24" s="40">
        <f t="shared" si="114"/>
        <v>0</v>
      </c>
      <c r="BF24" s="41">
        <f t="shared" si="70"/>
        <v>1</v>
      </c>
      <c r="BG24" s="37">
        <f t="shared" si="71"/>
        <v>1.5</v>
      </c>
      <c r="BH24" s="37">
        <f t="shared" si="115"/>
        <v>1.5</v>
      </c>
      <c r="BI24" s="37">
        <f t="shared" si="116"/>
        <v>1.5</v>
      </c>
      <c r="BJ24" s="37">
        <f t="shared" si="117"/>
        <v>1.5</v>
      </c>
      <c r="BK24" s="37">
        <f t="shared" si="118"/>
        <v>1.5</v>
      </c>
      <c r="BL24" s="37">
        <f t="shared" si="119"/>
        <v>1.5</v>
      </c>
      <c r="BM24" s="37">
        <f t="shared" si="120"/>
        <v>1.5</v>
      </c>
      <c r="BN24" s="37">
        <f t="shared" si="121"/>
        <v>1.5</v>
      </c>
      <c r="BO24" s="37">
        <f t="shared" si="122"/>
        <v>1.5</v>
      </c>
      <c r="BP24" s="37">
        <f t="shared" si="123"/>
        <v>1.5</v>
      </c>
      <c r="BQ24" s="37">
        <f t="shared" si="124"/>
        <v>1.5</v>
      </c>
      <c r="BR24" s="37">
        <f t="shared" si="125"/>
        <v>1.5</v>
      </c>
      <c r="BS24" s="37">
        <f t="shared" si="126"/>
        <v>1.5</v>
      </c>
      <c r="BT24" s="37">
        <f t="shared" si="127"/>
        <v>1.5</v>
      </c>
      <c r="BU24" s="37">
        <f t="shared" si="128"/>
        <v>1.5</v>
      </c>
      <c r="BV24" s="37">
        <f t="shared" si="129"/>
        <v>1.5</v>
      </c>
      <c r="BW24" s="37">
        <f t="shared" si="130"/>
        <v>1.5</v>
      </c>
      <c r="BX24" s="37">
        <f t="shared" si="131"/>
        <v>1.5</v>
      </c>
      <c r="BY24" s="37">
        <f t="shared" si="132"/>
        <v>1.5</v>
      </c>
      <c r="BZ24" s="37">
        <f aca="true" t="shared" si="133" ref="BZ24:BZ83">IF($R24&gt;$R$23,1)+IF($R24=$R$23,0.5)+IF($AF24&gt;$AF$23,1)+IF($AF24=$AF$23,0.5)+IF($AT24&gt;$AT$23,1)+IF($AT24=$AT$23,0.5)</f>
        <v>1.5</v>
      </c>
      <c r="CA24" s="36"/>
      <c r="CB24" s="37">
        <f t="shared" si="28"/>
        <v>1.5</v>
      </c>
      <c r="CC24" s="37">
        <f t="shared" si="29"/>
        <v>1.5</v>
      </c>
      <c r="CD24" s="37">
        <f t="shared" si="30"/>
        <v>1.5</v>
      </c>
      <c r="CE24" s="37">
        <f t="shared" si="31"/>
        <v>1.5</v>
      </c>
      <c r="CF24" s="37">
        <f t="shared" si="32"/>
        <v>1.5</v>
      </c>
      <c r="CG24" s="37">
        <f t="shared" si="33"/>
        <v>1.5</v>
      </c>
      <c r="CH24" s="37">
        <f t="shared" si="34"/>
        <v>1.5</v>
      </c>
      <c r="CI24" s="37">
        <f t="shared" si="35"/>
        <v>1.5</v>
      </c>
      <c r="CJ24" s="37">
        <f t="shared" si="36"/>
        <v>1.5</v>
      </c>
      <c r="CK24" s="37">
        <f t="shared" si="37"/>
        <v>1.5</v>
      </c>
      <c r="CL24" s="37">
        <f t="shared" si="38"/>
        <v>1.5</v>
      </c>
      <c r="CM24" s="37">
        <f t="shared" si="39"/>
        <v>1.5</v>
      </c>
      <c r="CN24" s="37">
        <f t="shared" si="40"/>
        <v>1.5</v>
      </c>
      <c r="CO24" s="37">
        <f t="shared" si="41"/>
        <v>1.5</v>
      </c>
      <c r="CP24" s="37">
        <f t="shared" si="42"/>
        <v>1.5</v>
      </c>
      <c r="CQ24" s="37">
        <f t="shared" si="43"/>
        <v>1.5</v>
      </c>
      <c r="CR24" s="37">
        <f t="shared" si="44"/>
        <v>1.5</v>
      </c>
      <c r="CS24" s="37">
        <f t="shared" si="45"/>
        <v>1.5</v>
      </c>
      <c r="CT24" s="37">
        <f t="shared" si="46"/>
        <v>1.5</v>
      </c>
      <c r="CU24" s="37">
        <f t="shared" si="47"/>
        <v>1.5</v>
      </c>
      <c r="CV24" s="37">
        <f t="shared" si="48"/>
        <v>1.5</v>
      </c>
      <c r="CW24" s="37">
        <f t="shared" si="49"/>
        <v>1.5</v>
      </c>
      <c r="CX24" s="37">
        <f t="shared" si="50"/>
        <v>1.5</v>
      </c>
      <c r="CY24" s="37">
        <f t="shared" si="51"/>
        <v>1.5</v>
      </c>
      <c r="CZ24" s="37">
        <f t="shared" si="52"/>
        <v>1.5</v>
      </c>
      <c r="DA24" s="37">
        <f t="shared" si="53"/>
        <v>1.5</v>
      </c>
      <c r="DB24" s="37">
        <f t="shared" si="54"/>
        <v>1.5</v>
      </c>
      <c r="DC24" s="37">
        <f t="shared" si="55"/>
        <v>1.5</v>
      </c>
      <c r="DD24" s="37">
        <f t="shared" si="56"/>
        <v>1.5</v>
      </c>
      <c r="DE24" s="37">
        <f t="shared" si="57"/>
        <v>1.5</v>
      </c>
      <c r="DF24" s="37">
        <f t="shared" si="58"/>
        <v>1.5</v>
      </c>
      <c r="DG24" s="37">
        <f t="shared" si="59"/>
        <v>1.5</v>
      </c>
      <c r="DH24" s="37">
        <f t="shared" si="60"/>
        <v>1.5</v>
      </c>
      <c r="DI24" s="37">
        <f t="shared" si="61"/>
        <v>1.5</v>
      </c>
      <c r="DJ24" s="37">
        <f t="shared" si="62"/>
        <v>1.5</v>
      </c>
      <c r="DK24" s="37">
        <f t="shared" si="63"/>
        <v>1.5</v>
      </c>
      <c r="DL24" s="37">
        <f t="shared" si="64"/>
        <v>1.5</v>
      </c>
      <c r="DM24" s="37">
        <f t="shared" si="65"/>
        <v>1.5</v>
      </c>
      <c r="DN24" s="37">
        <f t="shared" si="66"/>
        <v>1.5</v>
      </c>
      <c r="DO24" s="37">
        <f t="shared" si="72"/>
        <v>1.5</v>
      </c>
      <c r="DP24" s="37">
        <f t="shared" si="73"/>
        <v>1.5</v>
      </c>
      <c r="DQ24" s="37">
        <f t="shared" si="74"/>
        <v>1.5</v>
      </c>
      <c r="DR24" s="37">
        <f t="shared" si="75"/>
        <v>1.5</v>
      </c>
      <c r="DS24" s="37">
        <f t="shared" si="76"/>
        <v>1.5</v>
      </c>
      <c r="DT24" s="37">
        <f t="shared" si="77"/>
        <v>1.5</v>
      </c>
      <c r="DU24" s="37">
        <f t="shared" si="78"/>
        <v>1.5</v>
      </c>
      <c r="DV24" s="37">
        <f t="shared" si="79"/>
        <v>1.5</v>
      </c>
      <c r="DW24" s="37">
        <f t="shared" si="80"/>
        <v>1.5</v>
      </c>
      <c r="DX24" s="37">
        <f t="shared" si="81"/>
        <v>1.5</v>
      </c>
      <c r="DY24" s="37">
        <f t="shared" si="82"/>
        <v>1.5</v>
      </c>
      <c r="DZ24" s="37">
        <f t="shared" si="83"/>
        <v>1.5</v>
      </c>
      <c r="EA24" s="37">
        <f t="shared" si="84"/>
        <v>1.5</v>
      </c>
      <c r="EB24" s="37">
        <f t="shared" si="85"/>
        <v>1.5</v>
      </c>
      <c r="EC24" s="37">
        <f t="shared" si="86"/>
        <v>1.5</v>
      </c>
      <c r="ED24" s="37">
        <f t="shared" si="87"/>
        <v>1.5</v>
      </c>
      <c r="EE24" s="37">
        <f t="shared" si="88"/>
        <v>1.5</v>
      </c>
      <c r="EF24" s="37">
        <f t="shared" si="89"/>
        <v>1.5</v>
      </c>
      <c r="EG24" s="37">
        <f t="shared" si="90"/>
        <v>1.5</v>
      </c>
      <c r="EH24" s="37">
        <f t="shared" si="91"/>
        <v>1.5</v>
      </c>
    </row>
    <row r="25" spans="1:138" ht="20.25" customHeight="1">
      <c r="A25" s="55">
        <f t="shared" si="92"/>
        <v>1</v>
      </c>
      <c r="B25" s="50">
        <v>22</v>
      </c>
      <c r="C25" s="57" t="str">
        <f>'Ordine Entrata'!B25</f>
        <v> </v>
      </c>
      <c r="D25" s="58" t="str">
        <f>'Ordine Entrata'!D25</f>
        <v> </v>
      </c>
      <c r="E25" s="136"/>
      <c r="F25" s="135"/>
      <c r="G25" s="8"/>
      <c r="H25" s="135"/>
      <c r="I25" s="135"/>
      <c r="J25" s="8">
        <f t="shared" si="0"/>
        <v>0</v>
      </c>
      <c r="K25" s="20">
        <f t="shared" si="93"/>
        <v>6</v>
      </c>
      <c r="L25" s="20">
        <f t="shared" si="94"/>
        <v>11</v>
      </c>
      <c r="M25" s="20">
        <f t="shared" si="95"/>
        <v>16</v>
      </c>
      <c r="N25" s="20">
        <f t="shared" si="1"/>
        <v>21</v>
      </c>
      <c r="O25" s="20">
        <f t="shared" si="2"/>
        <v>26</v>
      </c>
      <c r="P25" s="20">
        <f t="shared" si="96"/>
        <v>31</v>
      </c>
      <c r="Q25" s="20">
        <f t="shared" si="97"/>
        <v>36</v>
      </c>
      <c r="R25" s="21">
        <f t="shared" si="67"/>
        <v>-40.5</v>
      </c>
      <c r="S25" s="136"/>
      <c r="T25" s="135"/>
      <c r="U25" s="20"/>
      <c r="V25" s="135"/>
      <c r="W25" s="135"/>
      <c r="X25" s="20">
        <f t="shared" si="3"/>
        <v>0</v>
      </c>
      <c r="Y25" s="20">
        <f t="shared" si="98"/>
        <v>6</v>
      </c>
      <c r="Z25" s="20">
        <f t="shared" si="99"/>
        <v>11</v>
      </c>
      <c r="AA25" s="20">
        <f t="shared" si="100"/>
        <v>16</v>
      </c>
      <c r="AB25" s="20">
        <f t="shared" si="4"/>
        <v>21</v>
      </c>
      <c r="AC25" s="20">
        <f t="shared" si="5"/>
        <v>26</v>
      </c>
      <c r="AD25" s="20">
        <f t="shared" si="101"/>
        <v>31</v>
      </c>
      <c r="AE25" s="20">
        <f t="shared" si="102"/>
        <v>36</v>
      </c>
      <c r="AF25" s="21">
        <f t="shared" si="68"/>
        <v>-40.5</v>
      </c>
      <c r="AG25" s="136"/>
      <c r="AH25" s="135"/>
      <c r="AI25" s="20"/>
      <c r="AJ25" s="135"/>
      <c r="AK25" s="135"/>
      <c r="AL25" s="20">
        <f t="shared" si="6"/>
        <v>0</v>
      </c>
      <c r="AM25" s="20">
        <f t="shared" si="103"/>
        <v>6</v>
      </c>
      <c r="AN25" s="20">
        <f t="shared" si="104"/>
        <v>11</v>
      </c>
      <c r="AO25" s="20">
        <f t="shared" si="105"/>
        <v>16</v>
      </c>
      <c r="AP25" s="20">
        <f t="shared" si="7"/>
        <v>21</v>
      </c>
      <c r="AQ25" s="20">
        <f t="shared" si="8"/>
        <v>26</v>
      </c>
      <c r="AR25" s="20">
        <f t="shared" si="106"/>
        <v>31</v>
      </c>
      <c r="AS25" s="20">
        <f t="shared" si="107"/>
        <v>36</v>
      </c>
      <c r="AT25" s="21">
        <f t="shared" si="69"/>
        <v>-40.5</v>
      </c>
      <c r="AU25" s="38">
        <f t="shared" si="108"/>
        <v>12</v>
      </c>
      <c r="AV25" s="20">
        <f t="shared" si="109"/>
        <v>24.5</v>
      </c>
      <c r="AW25" s="20">
        <f t="shared" si="110"/>
        <v>34.5</v>
      </c>
      <c r="AX25" s="20">
        <f t="shared" si="111"/>
        <v>-40.5</v>
      </c>
      <c r="AY25" s="20">
        <f t="shared" si="112"/>
        <v>-40.381512150000006</v>
      </c>
      <c r="AZ25" s="21">
        <f t="shared" si="113"/>
        <v>57</v>
      </c>
      <c r="BA25" s="21">
        <f t="shared" si="9"/>
        <v>118.5</v>
      </c>
      <c r="BB25" s="39">
        <f t="shared" si="10"/>
        <v>0</v>
      </c>
      <c r="BC25" s="39">
        <f t="shared" si="11"/>
        <v>-121.5</v>
      </c>
      <c r="BD25" s="39">
        <f t="shared" si="12"/>
        <v>0</v>
      </c>
      <c r="BE25" s="40">
        <f t="shared" si="114"/>
        <v>0</v>
      </c>
      <c r="BF25" s="41">
        <f t="shared" si="70"/>
        <v>1</v>
      </c>
      <c r="BG25" s="37">
        <f t="shared" si="71"/>
        <v>1.5</v>
      </c>
      <c r="BH25" s="37">
        <f t="shared" si="115"/>
        <v>1.5</v>
      </c>
      <c r="BI25" s="37">
        <f t="shared" si="116"/>
        <v>1.5</v>
      </c>
      <c r="BJ25" s="37">
        <f t="shared" si="117"/>
        <v>1.5</v>
      </c>
      <c r="BK25" s="37">
        <f t="shared" si="118"/>
        <v>1.5</v>
      </c>
      <c r="BL25" s="37">
        <f t="shared" si="119"/>
        <v>1.5</v>
      </c>
      <c r="BM25" s="37">
        <f t="shared" si="120"/>
        <v>1.5</v>
      </c>
      <c r="BN25" s="37">
        <f t="shared" si="121"/>
        <v>1.5</v>
      </c>
      <c r="BO25" s="37">
        <f t="shared" si="122"/>
        <v>1.5</v>
      </c>
      <c r="BP25" s="37">
        <f t="shared" si="123"/>
        <v>1.5</v>
      </c>
      <c r="BQ25" s="37">
        <f t="shared" si="124"/>
        <v>1.5</v>
      </c>
      <c r="BR25" s="37">
        <f t="shared" si="125"/>
        <v>1.5</v>
      </c>
      <c r="BS25" s="37">
        <f t="shared" si="126"/>
        <v>1.5</v>
      </c>
      <c r="BT25" s="37">
        <f t="shared" si="127"/>
        <v>1.5</v>
      </c>
      <c r="BU25" s="37">
        <f t="shared" si="128"/>
        <v>1.5</v>
      </c>
      <c r="BV25" s="37">
        <f t="shared" si="129"/>
        <v>1.5</v>
      </c>
      <c r="BW25" s="37">
        <f t="shared" si="130"/>
        <v>1.5</v>
      </c>
      <c r="BX25" s="37">
        <f t="shared" si="131"/>
        <v>1.5</v>
      </c>
      <c r="BY25" s="37">
        <f t="shared" si="132"/>
        <v>1.5</v>
      </c>
      <c r="BZ25" s="37">
        <f t="shared" si="133"/>
        <v>1.5</v>
      </c>
      <c r="CA25" s="37">
        <f aca="true" t="shared" si="134" ref="CA25:CA83">IF($R25&gt;$R$24,1)+IF($R25=$R$24,0.5)+IF($AF25&gt;$AF$24,1)+IF($AF25=$AF$24,0.5)+IF($AT25&gt;$AT$24,1)+IF($AT25=$AT$24,0.5)</f>
        <v>1.5</v>
      </c>
      <c r="CB25" s="36"/>
      <c r="CC25" s="37">
        <f t="shared" si="29"/>
        <v>1.5</v>
      </c>
      <c r="CD25" s="37">
        <f t="shared" si="30"/>
        <v>1.5</v>
      </c>
      <c r="CE25" s="37">
        <f t="shared" si="31"/>
        <v>1.5</v>
      </c>
      <c r="CF25" s="37">
        <f t="shared" si="32"/>
        <v>1.5</v>
      </c>
      <c r="CG25" s="37">
        <f t="shared" si="33"/>
        <v>1.5</v>
      </c>
      <c r="CH25" s="37">
        <f t="shared" si="34"/>
        <v>1.5</v>
      </c>
      <c r="CI25" s="37">
        <f t="shared" si="35"/>
        <v>1.5</v>
      </c>
      <c r="CJ25" s="37">
        <f t="shared" si="36"/>
        <v>1.5</v>
      </c>
      <c r="CK25" s="37">
        <f t="shared" si="37"/>
        <v>1.5</v>
      </c>
      <c r="CL25" s="37">
        <f t="shared" si="38"/>
        <v>1.5</v>
      </c>
      <c r="CM25" s="37">
        <f t="shared" si="39"/>
        <v>1.5</v>
      </c>
      <c r="CN25" s="37">
        <f t="shared" si="40"/>
        <v>1.5</v>
      </c>
      <c r="CO25" s="37">
        <f t="shared" si="41"/>
        <v>1.5</v>
      </c>
      <c r="CP25" s="37">
        <f t="shared" si="42"/>
        <v>1.5</v>
      </c>
      <c r="CQ25" s="37">
        <f t="shared" si="43"/>
        <v>1.5</v>
      </c>
      <c r="CR25" s="37">
        <f t="shared" si="44"/>
        <v>1.5</v>
      </c>
      <c r="CS25" s="37">
        <f t="shared" si="45"/>
        <v>1.5</v>
      </c>
      <c r="CT25" s="37">
        <f t="shared" si="46"/>
        <v>1.5</v>
      </c>
      <c r="CU25" s="37">
        <f t="shared" si="47"/>
        <v>1.5</v>
      </c>
      <c r="CV25" s="37">
        <f t="shared" si="48"/>
        <v>1.5</v>
      </c>
      <c r="CW25" s="37">
        <f t="shared" si="49"/>
        <v>1.5</v>
      </c>
      <c r="CX25" s="37">
        <f t="shared" si="50"/>
        <v>1.5</v>
      </c>
      <c r="CY25" s="37">
        <f t="shared" si="51"/>
        <v>1.5</v>
      </c>
      <c r="CZ25" s="37">
        <f t="shared" si="52"/>
        <v>1.5</v>
      </c>
      <c r="DA25" s="37">
        <f t="shared" si="53"/>
        <v>1.5</v>
      </c>
      <c r="DB25" s="37">
        <f t="shared" si="54"/>
        <v>1.5</v>
      </c>
      <c r="DC25" s="37">
        <f t="shared" si="55"/>
        <v>1.5</v>
      </c>
      <c r="DD25" s="37">
        <f t="shared" si="56"/>
        <v>1.5</v>
      </c>
      <c r="DE25" s="37">
        <f t="shared" si="57"/>
        <v>1.5</v>
      </c>
      <c r="DF25" s="37">
        <f t="shared" si="58"/>
        <v>1.5</v>
      </c>
      <c r="DG25" s="37">
        <f t="shared" si="59"/>
        <v>1.5</v>
      </c>
      <c r="DH25" s="37">
        <f t="shared" si="60"/>
        <v>1.5</v>
      </c>
      <c r="DI25" s="37">
        <f t="shared" si="61"/>
        <v>1.5</v>
      </c>
      <c r="DJ25" s="37">
        <f t="shared" si="62"/>
        <v>1.5</v>
      </c>
      <c r="DK25" s="37">
        <f t="shared" si="63"/>
        <v>1.5</v>
      </c>
      <c r="DL25" s="37">
        <f t="shared" si="64"/>
        <v>1.5</v>
      </c>
      <c r="DM25" s="37">
        <f t="shared" si="65"/>
        <v>1.5</v>
      </c>
      <c r="DN25" s="37">
        <f t="shared" si="66"/>
        <v>1.5</v>
      </c>
      <c r="DO25" s="37">
        <f t="shared" si="72"/>
        <v>1.5</v>
      </c>
      <c r="DP25" s="37">
        <f t="shared" si="73"/>
        <v>1.5</v>
      </c>
      <c r="DQ25" s="37">
        <f t="shared" si="74"/>
        <v>1.5</v>
      </c>
      <c r="DR25" s="37">
        <f t="shared" si="75"/>
        <v>1.5</v>
      </c>
      <c r="DS25" s="37">
        <f t="shared" si="76"/>
        <v>1.5</v>
      </c>
      <c r="DT25" s="37">
        <f t="shared" si="77"/>
        <v>1.5</v>
      </c>
      <c r="DU25" s="37">
        <f t="shared" si="78"/>
        <v>1.5</v>
      </c>
      <c r="DV25" s="37">
        <f t="shared" si="79"/>
        <v>1.5</v>
      </c>
      <c r="DW25" s="37">
        <f t="shared" si="80"/>
        <v>1.5</v>
      </c>
      <c r="DX25" s="37">
        <f t="shared" si="81"/>
        <v>1.5</v>
      </c>
      <c r="DY25" s="37">
        <f t="shared" si="82"/>
        <v>1.5</v>
      </c>
      <c r="DZ25" s="37">
        <f t="shared" si="83"/>
        <v>1.5</v>
      </c>
      <c r="EA25" s="37">
        <f t="shared" si="84"/>
        <v>1.5</v>
      </c>
      <c r="EB25" s="37">
        <f t="shared" si="85"/>
        <v>1.5</v>
      </c>
      <c r="EC25" s="37">
        <f t="shared" si="86"/>
        <v>1.5</v>
      </c>
      <c r="ED25" s="37">
        <f t="shared" si="87"/>
        <v>1.5</v>
      </c>
      <c r="EE25" s="37">
        <f t="shared" si="88"/>
        <v>1.5</v>
      </c>
      <c r="EF25" s="37">
        <f t="shared" si="89"/>
        <v>1.5</v>
      </c>
      <c r="EG25" s="37">
        <f t="shared" si="90"/>
        <v>1.5</v>
      </c>
      <c r="EH25" s="37">
        <f t="shared" si="91"/>
        <v>1.5</v>
      </c>
    </row>
    <row r="26" spans="1:138" ht="20.25" customHeight="1">
      <c r="A26" s="55">
        <f t="shared" si="92"/>
        <v>1</v>
      </c>
      <c r="B26" s="50">
        <v>23</v>
      </c>
      <c r="C26" s="57" t="str">
        <f>'Ordine Entrata'!B26</f>
        <v> </v>
      </c>
      <c r="D26" s="58" t="str">
        <f>'Ordine Entrata'!D26</f>
        <v> </v>
      </c>
      <c r="E26" s="136"/>
      <c r="F26" s="135"/>
      <c r="G26" s="8"/>
      <c r="H26" s="135"/>
      <c r="I26" s="135"/>
      <c r="J26" s="8">
        <f t="shared" si="0"/>
        <v>0</v>
      </c>
      <c r="K26" s="20">
        <f t="shared" si="93"/>
        <v>6</v>
      </c>
      <c r="L26" s="20">
        <f t="shared" si="94"/>
        <v>11</v>
      </c>
      <c r="M26" s="20">
        <f t="shared" si="95"/>
        <v>16</v>
      </c>
      <c r="N26" s="20">
        <f t="shared" si="1"/>
        <v>21</v>
      </c>
      <c r="O26" s="20">
        <f t="shared" si="2"/>
        <v>26</v>
      </c>
      <c r="P26" s="20">
        <f t="shared" si="96"/>
        <v>31</v>
      </c>
      <c r="Q26" s="20">
        <f t="shared" si="97"/>
        <v>36</v>
      </c>
      <c r="R26" s="21">
        <f t="shared" si="67"/>
        <v>-40.5</v>
      </c>
      <c r="S26" s="136"/>
      <c r="T26" s="135"/>
      <c r="U26" s="20"/>
      <c r="V26" s="135"/>
      <c r="W26" s="135"/>
      <c r="X26" s="20">
        <f t="shared" si="3"/>
        <v>0</v>
      </c>
      <c r="Y26" s="20">
        <f t="shared" si="98"/>
        <v>6</v>
      </c>
      <c r="Z26" s="20">
        <f t="shared" si="99"/>
        <v>11</v>
      </c>
      <c r="AA26" s="20">
        <f t="shared" si="100"/>
        <v>16</v>
      </c>
      <c r="AB26" s="20">
        <f t="shared" si="4"/>
        <v>21</v>
      </c>
      <c r="AC26" s="20">
        <f t="shared" si="5"/>
        <v>26</v>
      </c>
      <c r="AD26" s="20">
        <f t="shared" si="101"/>
        <v>31</v>
      </c>
      <c r="AE26" s="20">
        <f t="shared" si="102"/>
        <v>36</v>
      </c>
      <c r="AF26" s="21">
        <f t="shared" si="68"/>
        <v>-40.5</v>
      </c>
      <c r="AG26" s="136"/>
      <c r="AH26" s="135"/>
      <c r="AI26" s="20"/>
      <c r="AJ26" s="135"/>
      <c r="AK26" s="135"/>
      <c r="AL26" s="20">
        <f t="shared" si="6"/>
        <v>0</v>
      </c>
      <c r="AM26" s="20">
        <f t="shared" si="103"/>
        <v>6</v>
      </c>
      <c r="AN26" s="20">
        <f t="shared" si="104"/>
        <v>11</v>
      </c>
      <c r="AO26" s="20">
        <f t="shared" si="105"/>
        <v>16</v>
      </c>
      <c r="AP26" s="20">
        <f t="shared" si="7"/>
        <v>21</v>
      </c>
      <c r="AQ26" s="20">
        <f t="shared" si="8"/>
        <v>26</v>
      </c>
      <c r="AR26" s="20">
        <f t="shared" si="106"/>
        <v>31</v>
      </c>
      <c r="AS26" s="20">
        <f t="shared" si="107"/>
        <v>36</v>
      </c>
      <c r="AT26" s="21">
        <f t="shared" si="69"/>
        <v>-40.5</v>
      </c>
      <c r="AU26" s="38">
        <f t="shared" si="108"/>
        <v>12</v>
      </c>
      <c r="AV26" s="20">
        <f t="shared" si="109"/>
        <v>24.5</v>
      </c>
      <c r="AW26" s="20">
        <f t="shared" si="110"/>
        <v>34.5</v>
      </c>
      <c r="AX26" s="20">
        <f t="shared" si="111"/>
        <v>-40.5</v>
      </c>
      <c r="AY26" s="20">
        <f t="shared" si="112"/>
        <v>-40.381512150000006</v>
      </c>
      <c r="AZ26" s="21">
        <f t="shared" si="113"/>
        <v>57</v>
      </c>
      <c r="BA26" s="21">
        <f t="shared" si="9"/>
        <v>118.5</v>
      </c>
      <c r="BB26" s="39">
        <f t="shared" si="10"/>
        <v>0</v>
      </c>
      <c r="BC26" s="39">
        <f t="shared" si="11"/>
        <v>-121.5</v>
      </c>
      <c r="BD26" s="39">
        <f t="shared" si="12"/>
        <v>0</v>
      </c>
      <c r="BE26" s="40">
        <f t="shared" si="114"/>
        <v>0</v>
      </c>
      <c r="BF26" s="41">
        <f t="shared" si="70"/>
        <v>1</v>
      </c>
      <c r="BG26" s="37">
        <f t="shared" si="71"/>
        <v>1.5</v>
      </c>
      <c r="BH26" s="37">
        <f t="shared" si="115"/>
        <v>1.5</v>
      </c>
      <c r="BI26" s="37">
        <f t="shared" si="116"/>
        <v>1.5</v>
      </c>
      <c r="BJ26" s="37">
        <f t="shared" si="117"/>
        <v>1.5</v>
      </c>
      <c r="BK26" s="37">
        <f t="shared" si="118"/>
        <v>1.5</v>
      </c>
      <c r="BL26" s="37">
        <f t="shared" si="119"/>
        <v>1.5</v>
      </c>
      <c r="BM26" s="37">
        <f t="shared" si="120"/>
        <v>1.5</v>
      </c>
      <c r="BN26" s="37">
        <f t="shared" si="121"/>
        <v>1.5</v>
      </c>
      <c r="BO26" s="37">
        <f t="shared" si="122"/>
        <v>1.5</v>
      </c>
      <c r="BP26" s="37">
        <f t="shared" si="123"/>
        <v>1.5</v>
      </c>
      <c r="BQ26" s="37">
        <f t="shared" si="124"/>
        <v>1.5</v>
      </c>
      <c r="BR26" s="37">
        <f t="shared" si="125"/>
        <v>1.5</v>
      </c>
      <c r="BS26" s="37">
        <f t="shared" si="126"/>
        <v>1.5</v>
      </c>
      <c r="BT26" s="37">
        <f t="shared" si="127"/>
        <v>1.5</v>
      </c>
      <c r="BU26" s="37">
        <f t="shared" si="128"/>
        <v>1.5</v>
      </c>
      <c r="BV26" s="37">
        <f t="shared" si="129"/>
        <v>1.5</v>
      </c>
      <c r="BW26" s="37">
        <f t="shared" si="130"/>
        <v>1.5</v>
      </c>
      <c r="BX26" s="37">
        <f t="shared" si="131"/>
        <v>1.5</v>
      </c>
      <c r="BY26" s="37">
        <f t="shared" si="132"/>
        <v>1.5</v>
      </c>
      <c r="BZ26" s="37">
        <f t="shared" si="133"/>
        <v>1.5</v>
      </c>
      <c r="CA26" s="37">
        <f t="shared" si="134"/>
        <v>1.5</v>
      </c>
      <c r="CB26" s="37">
        <f aca="true" t="shared" si="135" ref="CB26:CB83">IF($R26&gt;$R$25,1)+IF($R26=$R$25,0.5)+IF($AF26&gt;$AF$25,1)+IF($AF26=$AF$25,0.5)+IF($AT26&gt;$AT$25,1)+IF($AT26=$AT$25,0.5)</f>
        <v>1.5</v>
      </c>
      <c r="CC26" s="36"/>
      <c r="CD26" s="37">
        <f t="shared" si="30"/>
        <v>1.5</v>
      </c>
      <c r="CE26" s="37">
        <f t="shared" si="31"/>
        <v>1.5</v>
      </c>
      <c r="CF26" s="37">
        <f t="shared" si="32"/>
        <v>1.5</v>
      </c>
      <c r="CG26" s="37">
        <f t="shared" si="33"/>
        <v>1.5</v>
      </c>
      <c r="CH26" s="37">
        <f t="shared" si="34"/>
        <v>1.5</v>
      </c>
      <c r="CI26" s="37">
        <f t="shared" si="35"/>
        <v>1.5</v>
      </c>
      <c r="CJ26" s="37">
        <f t="shared" si="36"/>
        <v>1.5</v>
      </c>
      <c r="CK26" s="37">
        <f t="shared" si="37"/>
        <v>1.5</v>
      </c>
      <c r="CL26" s="37">
        <f t="shared" si="38"/>
        <v>1.5</v>
      </c>
      <c r="CM26" s="37">
        <f t="shared" si="39"/>
        <v>1.5</v>
      </c>
      <c r="CN26" s="37">
        <f t="shared" si="40"/>
        <v>1.5</v>
      </c>
      <c r="CO26" s="37">
        <f t="shared" si="41"/>
        <v>1.5</v>
      </c>
      <c r="CP26" s="37">
        <f t="shared" si="42"/>
        <v>1.5</v>
      </c>
      <c r="CQ26" s="37">
        <f t="shared" si="43"/>
        <v>1.5</v>
      </c>
      <c r="CR26" s="37">
        <f t="shared" si="44"/>
        <v>1.5</v>
      </c>
      <c r="CS26" s="37">
        <f t="shared" si="45"/>
        <v>1.5</v>
      </c>
      <c r="CT26" s="37">
        <f t="shared" si="46"/>
        <v>1.5</v>
      </c>
      <c r="CU26" s="37">
        <f t="shared" si="47"/>
        <v>1.5</v>
      </c>
      <c r="CV26" s="37">
        <f t="shared" si="48"/>
        <v>1.5</v>
      </c>
      <c r="CW26" s="37">
        <f t="shared" si="49"/>
        <v>1.5</v>
      </c>
      <c r="CX26" s="37">
        <f t="shared" si="50"/>
        <v>1.5</v>
      </c>
      <c r="CY26" s="37">
        <f t="shared" si="51"/>
        <v>1.5</v>
      </c>
      <c r="CZ26" s="37">
        <f t="shared" si="52"/>
        <v>1.5</v>
      </c>
      <c r="DA26" s="37">
        <f t="shared" si="53"/>
        <v>1.5</v>
      </c>
      <c r="DB26" s="37">
        <f t="shared" si="54"/>
        <v>1.5</v>
      </c>
      <c r="DC26" s="37">
        <f t="shared" si="55"/>
        <v>1.5</v>
      </c>
      <c r="DD26" s="37">
        <f t="shared" si="56"/>
        <v>1.5</v>
      </c>
      <c r="DE26" s="37">
        <f t="shared" si="57"/>
        <v>1.5</v>
      </c>
      <c r="DF26" s="37">
        <f t="shared" si="58"/>
        <v>1.5</v>
      </c>
      <c r="DG26" s="37">
        <f t="shared" si="59"/>
        <v>1.5</v>
      </c>
      <c r="DH26" s="37">
        <f t="shared" si="60"/>
        <v>1.5</v>
      </c>
      <c r="DI26" s="37">
        <f t="shared" si="61"/>
        <v>1.5</v>
      </c>
      <c r="DJ26" s="37">
        <f t="shared" si="62"/>
        <v>1.5</v>
      </c>
      <c r="DK26" s="37">
        <f t="shared" si="63"/>
        <v>1.5</v>
      </c>
      <c r="DL26" s="37">
        <f t="shared" si="64"/>
        <v>1.5</v>
      </c>
      <c r="DM26" s="37">
        <f t="shared" si="65"/>
        <v>1.5</v>
      </c>
      <c r="DN26" s="37">
        <f t="shared" si="66"/>
        <v>1.5</v>
      </c>
      <c r="DO26" s="37">
        <f t="shared" si="72"/>
        <v>1.5</v>
      </c>
      <c r="DP26" s="37">
        <f t="shared" si="73"/>
        <v>1.5</v>
      </c>
      <c r="DQ26" s="37">
        <f t="shared" si="74"/>
        <v>1.5</v>
      </c>
      <c r="DR26" s="37">
        <f t="shared" si="75"/>
        <v>1.5</v>
      </c>
      <c r="DS26" s="37">
        <f t="shared" si="76"/>
        <v>1.5</v>
      </c>
      <c r="DT26" s="37">
        <f t="shared" si="77"/>
        <v>1.5</v>
      </c>
      <c r="DU26" s="37">
        <f t="shared" si="78"/>
        <v>1.5</v>
      </c>
      <c r="DV26" s="37">
        <f t="shared" si="79"/>
        <v>1.5</v>
      </c>
      <c r="DW26" s="37">
        <f t="shared" si="80"/>
        <v>1.5</v>
      </c>
      <c r="DX26" s="37">
        <f t="shared" si="81"/>
        <v>1.5</v>
      </c>
      <c r="DY26" s="37">
        <f t="shared" si="82"/>
        <v>1.5</v>
      </c>
      <c r="DZ26" s="37">
        <f t="shared" si="83"/>
        <v>1.5</v>
      </c>
      <c r="EA26" s="37">
        <f t="shared" si="84"/>
        <v>1.5</v>
      </c>
      <c r="EB26" s="37">
        <f t="shared" si="85"/>
        <v>1.5</v>
      </c>
      <c r="EC26" s="37">
        <f t="shared" si="86"/>
        <v>1.5</v>
      </c>
      <c r="ED26" s="37">
        <f t="shared" si="87"/>
        <v>1.5</v>
      </c>
      <c r="EE26" s="37">
        <f t="shared" si="88"/>
        <v>1.5</v>
      </c>
      <c r="EF26" s="37">
        <f t="shared" si="89"/>
        <v>1.5</v>
      </c>
      <c r="EG26" s="37">
        <f t="shared" si="90"/>
        <v>1.5</v>
      </c>
      <c r="EH26" s="37">
        <f t="shared" si="91"/>
        <v>1.5</v>
      </c>
    </row>
    <row r="27" spans="1:138" ht="20.25" customHeight="1">
      <c r="A27" s="55">
        <f t="shared" si="92"/>
        <v>1</v>
      </c>
      <c r="B27" s="50">
        <v>24</v>
      </c>
      <c r="C27" s="57" t="str">
        <f>'Ordine Entrata'!B27</f>
        <v> </v>
      </c>
      <c r="D27" s="58" t="str">
        <f>'Ordine Entrata'!D27</f>
        <v> </v>
      </c>
      <c r="E27" s="136"/>
      <c r="F27" s="135"/>
      <c r="G27" s="8"/>
      <c r="H27" s="135"/>
      <c r="I27" s="135"/>
      <c r="J27" s="8">
        <f t="shared" si="0"/>
        <v>0</v>
      </c>
      <c r="K27" s="20">
        <f t="shared" si="93"/>
        <v>6</v>
      </c>
      <c r="L27" s="20">
        <f t="shared" si="94"/>
        <v>11</v>
      </c>
      <c r="M27" s="20">
        <f t="shared" si="95"/>
        <v>16</v>
      </c>
      <c r="N27" s="20">
        <f t="shared" si="1"/>
        <v>21</v>
      </c>
      <c r="O27" s="20">
        <f t="shared" si="2"/>
        <v>26</v>
      </c>
      <c r="P27" s="20">
        <f t="shared" si="96"/>
        <v>31</v>
      </c>
      <c r="Q27" s="20">
        <f t="shared" si="97"/>
        <v>36</v>
      </c>
      <c r="R27" s="21">
        <f t="shared" si="67"/>
        <v>-40.5</v>
      </c>
      <c r="S27" s="136"/>
      <c r="T27" s="135"/>
      <c r="U27" s="20"/>
      <c r="V27" s="135"/>
      <c r="W27" s="135"/>
      <c r="X27" s="20">
        <f t="shared" si="3"/>
        <v>0</v>
      </c>
      <c r="Y27" s="20">
        <f t="shared" si="98"/>
        <v>6</v>
      </c>
      <c r="Z27" s="20">
        <f t="shared" si="99"/>
        <v>11</v>
      </c>
      <c r="AA27" s="20">
        <f t="shared" si="100"/>
        <v>16</v>
      </c>
      <c r="AB27" s="20">
        <f t="shared" si="4"/>
        <v>21</v>
      </c>
      <c r="AC27" s="20">
        <f t="shared" si="5"/>
        <v>26</v>
      </c>
      <c r="AD27" s="20">
        <f t="shared" si="101"/>
        <v>31</v>
      </c>
      <c r="AE27" s="20">
        <f t="shared" si="102"/>
        <v>36</v>
      </c>
      <c r="AF27" s="21">
        <f t="shared" si="68"/>
        <v>-40.5</v>
      </c>
      <c r="AG27" s="136"/>
      <c r="AH27" s="135"/>
      <c r="AI27" s="20"/>
      <c r="AJ27" s="135"/>
      <c r="AK27" s="135"/>
      <c r="AL27" s="20">
        <f t="shared" si="6"/>
        <v>0</v>
      </c>
      <c r="AM27" s="20">
        <f t="shared" si="103"/>
        <v>6</v>
      </c>
      <c r="AN27" s="20">
        <f t="shared" si="104"/>
        <v>11</v>
      </c>
      <c r="AO27" s="20">
        <f t="shared" si="105"/>
        <v>16</v>
      </c>
      <c r="AP27" s="20">
        <f t="shared" si="7"/>
        <v>21</v>
      </c>
      <c r="AQ27" s="20">
        <f t="shared" si="8"/>
        <v>26</v>
      </c>
      <c r="AR27" s="20">
        <f t="shared" si="106"/>
        <v>31</v>
      </c>
      <c r="AS27" s="20">
        <f t="shared" si="107"/>
        <v>36</v>
      </c>
      <c r="AT27" s="21">
        <f t="shared" si="69"/>
        <v>-40.5</v>
      </c>
      <c r="AU27" s="38">
        <f t="shared" si="108"/>
        <v>12</v>
      </c>
      <c r="AV27" s="20">
        <f t="shared" si="109"/>
        <v>24.5</v>
      </c>
      <c r="AW27" s="20">
        <f t="shared" si="110"/>
        <v>34.5</v>
      </c>
      <c r="AX27" s="20">
        <f t="shared" si="111"/>
        <v>-40.5</v>
      </c>
      <c r="AY27" s="20">
        <f t="shared" si="112"/>
        <v>-40.381512150000006</v>
      </c>
      <c r="AZ27" s="21">
        <f t="shared" si="113"/>
        <v>57</v>
      </c>
      <c r="BA27" s="21">
        <f t="shared" si="9"/>
        <v>118.5</v>
      </c>
      <c r="BB27" s="39">
        <f t="shared" si="10"/>
        <v>0</v>
      </c>
      <c r="BC27" s="39">
        <f t="shared" si="11"/>
        <v>-121.5</v>
      </c>
      <c r="BD27" s="39">
        <f t="shared" si="12"/>
        <v>0</v>
      </c>
      <c r="BE27" s="40">
        <f t="shared" si="114"/>
        <v>0</v>
      </c>
      <c r="BF27" s="41">
        <f t="shared" si="70"/>
        <v>1</v>
      </c>
      <c r="BG27" s="37">
        <f t="shared" si="71"/>
        <v>1.5</v>
      </c>
      <c r="BH27" s="37">
        <f t="shared" si="115"/>
        <v>1.5</v>
      </c>
      <c r="BI27" s="37">
        <f t="shared" si="116"/>
        <v>1.5</v>
      </c>
      <c r="BJ27" s="37">
        <f t="shared" si="117"/>
        <v>1.5</v>
      </c>
      <c r="BK27" s="37">
        <f t="shared" si="118"/>
        <v>1.5</v>
      </c>
      <c r="BL27" s="37">
        <f t="shared" si="119"/>
        <v>1.5</v>
      </c>
      <c r="BM27" s="37">
        <f t="shared" si="120"/>
        <v>1.5</v>
      </c>
      <c r="BN27" s="37">
        <f t="shared" si="121"/>
        <v>1.5</v>
      </c>
      <c r="BO27" s="37">
        <f t="shared" si="122"/>
        <v>1.5</v>
      </c>
      <c r="BP27" s="37">
        <f t="shared" si="123"/>
        <v>1.5</v>
      </c>
      <c r="BQ27" s="37">
        <f t="shared" si="124"/>
        <v>1.5</v>
      </c>
      <c r="BR27" s="37">
        <f t="shared" si="125"/>
        <v>1.5</v>
      </c>
      <c r="BS27" s="37">
        <f t="shared" si="126"/>
        <v>1.5</v>
      </c>
      <c r="BT27" s="37">
        <f t="shared" si="127"/>
        <v>1.5</v>
      </c>
      <c r="BU27" s="37">
        <f t="shared" si="128"/>
        <v>1.5</v>
      </c>
      <c r="BV27" s="37">
        <f t="shared" si="129"/>
        <v>1.5</v>
      </c>
      <c r="BW27" s="37">
        <f t="shared" si="130"/>
        <v>1.5</v>
      </c>
      <c r="BX27" s="37">
        <f t="shared" si="131"/>
        <v>1.5</v>
      </c>
      <c r="BY27" s="37">
        <f t="shared" si="132"/>
        <v>1.5</v>
      </c>
      <c r="BZ27" s="37">
        <f t="shared" si="133"/>
        <v>1.5</v>
      </c>
      <c r="CA27" s="37">
        <f t="shared" si="134"/>
        <v>1.5</v>
      </c>
      <c r="CB27" s="37">
        <f t="shared" si="135"/>
        <v>1.5</v>
      </c>
      <c r="CC27" s="37">
        <f aca="true" t="shared" si="136" ref="CC27:CC83">IF($R27&gt;$R$26,1)+IF($R27=$R$26,0.5)+IF($AF27&gt;$AF$26,1)+IF($AF27=$AF$26,0.5)+IF($AT27&gt;$AT$26,1)+IF($AT27=$AT$26,0.5)</f>
        <v>1.5</v>
      </c>
      <c r="CD27" s="36"/>
      <c r="CE27" s="37">
        <f t="shared" si="31"/>
        <v>1.5</v>
      </c>
      <c r="CF27" s="37">
        <f t="shared" si="32"/>
        <v>1.5</v>
      </c>
      <c r="CG27" s="37">
        <f t="shared" si="33"/>
        <v>1.5</v>
      </c>
      <c r="CH27" s="37">
        <f t="shared" si="34"/>
        <v>1.5</v>
      </c>
      <c r="CI27" s="37">
        <f t="shared" si="35"/>
        <v>1.5</v>
      </c>
      <c r="CJ27" s="37">
        <f t="shared" si="36"/>
        <v>1.5</v>
      </c>
      <c r="CK27" s="37">
        <f t="shared" si="37"/>
        <v>1.5</v>
      </c>
      <c r="CL27" s="37">
        <f t="shared" si="38"/>
        <v>1.5</v>
      </c>
      <c r="CM27" s="37">
        <f t="shared" si="39"/>
        <v>1.5</v>
      </c>
      <c r="CN27" s="37">
        <f t="shared" si="40"/>
        <v>1.5</v>
      </c>
      <c r="CO27" s="37">
        <f t="shared" si="41"/>
        <v>1.5</v>
      </c>
      <c r="CP27" s="37">
        <f t="shared" si="42"/>
        <v>1.5</v>
      </c>
      <c r="CQ27" s="37">
        <f t="shared" si="43"/>
        <v>1.5</v>
      </c>
      <c r="CR27" s="37">
        <f t="shared" si="44"/>
        <v>1.5</v>
      </c>
      <c r="CS27" s="37">
        <f t="shared" si="45"/>
        <v>1.5</v>
      </c>
      <c r="CT27" s="37">
        <f t="shared" si="46"/>
        <v>1.5</v>
      </c>
      <c r="CU27" s="37">
        <f t="shared" si="47"/>
        <v>1.5</v>
      </c>
      <c r="CV27" s="37">
        <f t="shared" si="48"/>
        <v>1.5</v>
      </c>
      <c r="CW27" s="37">
        <f t="shared" si="49"/>
        <v>1.5</v>
      </c>
      <c r="CX27" s="37">
        <f t="shared" si="50"/>
        <v>1.5</v>
      </c>
      <c r="CY27" s="37">
        <f t="shared" si="51"/>
        <v>1.5</v>
      </c>
      <c r="CZ27" s="37">
        <f t="shared" si="52"/>
        <v>1.5</v>
      </c>
      <c r="DA27" s="37">
        <f t="shared" si="53"/>
        <v>1.5</v>
      </c>
      <c r="DB27" s="37">
        <f t="shared" si="54"/>
        <v>1.5</v>
      </c>
      <c r="DC27" s="37">
        <f t="shared" si="55"/>
        <v>1.5</v>
      </c>
      <c r="DD27" s="37">
        <f t="shared" si="56"/>
        <v>1.5</v>
      </c>
      <c r="DE27" s="37">
        <f t="shared" si="57"/>
        <v>1.5</v>
      </c>
      <c r="DF27" s="37">
        <f t="shared" si="58"/>
        <v>1.5</v>
      </c>
      <c r="DG27" s="37">
        <f t="shared" si="59"/>
        <v>1.5</v>
      </c>
      <c r="DH27" s="37">
        <f t="shared" si="60"/>
        <v>1.5</v>
      </c>
      <c r="DI27" s="37">
        <f t="shared" si="61"/>
        <v>1.5</v>
      </c>
      <c r="DJ27" s="37">
        <f t="shared" si="62"/>
        <v>1.5</v>
      </c>
      <c r="DK27" s="37">
        <f t="shared" si="63"/>
        <v>1.5</v>
      </c>
      <c r="DL27" s="37">
        <f t="shared" si="64"/>
        <v>1.5</v>
      </c>
      <c r="DM27" s="37">
        <f t="shared" si="65"/>
        <v>1.5</v>
      </c>
      <c r="DN27" s="37">
        <f t="shared" si="66"/>
        <v>1.5</v>
      </c>
      <c r="DO27" s="37">
        <f t="shared" si="72"/>
        <v>1.5</v>
      </c>
      <c r="DP27" s="37">
        <f t="shared" si="73"/>
        <v>1.5</v>
      </c>
      <c r="DQ27" s="37">
        <f t="shared" si="74"/>
        <v>1.5</v>
      </c>
      <c r="DR27" s="37">
        <f t="shared" si="75"/>
        <v>1.5</v>
      </c>
      <c r="DS27" s="37">
        <f t="shared" si="76"/>
        <v>1.5</v>
      </c>
      <c r="DT27" s="37">
        <f t="shared" si="77"/>
        <v>1.5</v>
      </c>
      <c r="DU27" s="37">
        <f t="shared" si="78"/>
        <v>1.5</v>
      </c>
      <c r="DV27" s="37">
        <f t="shared" si="79"/>
        <v>1.5</v>
      </c>
      <c r="DW27" s="37">
        <f t="shared" si="80"/>
        <v>1.5</v>
      </c>
      <c r="DX27" s="37">
        <f t="shared" si="81"/>
        <v>1.5</v>
      </c>
      <c r="DY27" s="37">
        <f t="shared" si="82"/>
        <v>1.5</v>
      </c>
      <c r="DZ27" s="37">
        <f t="shared" si="83"/>
        <v>1.5</v>
      </c>
      <c r="EA27" s="37">
        <f t="shared" si="84"/>
        <v>1.5</v>
      </c>
      <c r="EB27" s="37">
        <f t="shared" si="85"/>
        <v>1.5</v>
      </c>
      <c r="EC27" s="37">
        <f t="shared" si="86"/>
        <v>1.5</v>
      </c>
      <c r="ED27" s="37">
        <f t="shared" si="87"/>
        <v>1.5</v>
      </c>
      <c r="EE27" s="37">
        <f t="shared" si="88"/>
        <v>1.5</v>
      </c>
      <c r="EF27" s="37">
        <f t="shared" si="89"/>
        <v>1.5</v>
      </c>
      <c r="EG27" s="37">
        <f t="shared" si="90"/>
        <v>1.5</v>
      </c>
      <c r="EH27" s="37">
        <f t="shared" si="91"/>
        <v>1.5</v>
      </c>
    </row>
    <row r="28" spans="1:138" ht="20.25" customHeight="1">
      <c r="A28" s="55">
        <f t="shared" si="92"/>
        <v>1</v>
      </c>
      <c r="B28" s="51">
        <v>25</v>
      </c>
      <c r="C28" s="57" t="str">
        <f>'Ordine Entrata'!B28</f>
        <v> </v>
      </c>
      <c r="D28" s="58" t="str">
        <f>'Ordine Entrata'!D28</f>
        <v> </v>
      </c>
      <c r="E28" s="136"/>
      <c r="F28" s="135"/>
      <c r="G28" s="8"/>
      <c r="H28" s="135"/>
      <c r="I28" s="135"/>
      <c r="J28" s="8">
        <f t="shared" si="0"/>
        <v>0</v>
      </c>
      <c r="K28" s="20">
        <f t="shared" si="93"/>
        <v>6</v>
      </c>
      <c r="L28" s="20">
        <f t="shared" si="94"/>
        <v>11</v>
      </c>
      <c r="M28" s="20">
        <f t="shared" si="95"/>
        <v>16</v>
      </c>
      <c r="N28" s="20">
        <f t="shared" si="1"/>
        <v>21</v>
      </c>
      <c r="O28" s="20">
        <f t="shared" si="2"/>
        <v>26</v>
      </c>
      <c r="P28" s="20">
        <f t="shared" si="96"/>
        <v>31</v>
      </c>
      <c r="Q28" s="20">
        <f t="shared" si="97"/>
        <v>36</v>
      </c>
      <c r="R28" s="21">
        <f t="shared" si="67"/>
        <v>-40.5</v>
      </c>
      <c r="S28" s="136"/>
      <c r="T28" s="135"/>
      <c r="U28" s="20"/>
      <c r="V28" s="135"/>
      <c r="W28" s="135"/>
      <c r="X28" s="20">
        <f t="shared" si="3"/>
        <v>0</v>
      </c>
      <c r="Y28" s="20">
        <f t="shared" si="98"/>
        <v>6</v>
      </c>
      <c r="Z28" s="20">
        <f t="shared" si="99"/>
        <v>11</v>
      </c>
      <c r="AA28" s="20">
        <f t="shared" si="100"/>
        <v>16</v>
      </c>
      <c r="AB28" s="20">
        <f t="shared" si="4"/>
        <v>21</v>
      </c>
      <c r="AC28" s="20">
        <f t="shared" si="5"/>
        <v>26</v>
      </c>
      <c r="AD28" s="20">
        <f t="shared" si="101"/>
        <v>31</v>
      </c>
      <c r="AE28" s="20">
        <f t="shared" si="102"/>
        <v>36</v>
      </c>
      <c r="AF28" s="21">
        <f t="shared" si="68"/>
        <v>-40.5</v>
      </c>
      <c r="AG28" s="136"/>
      <c r="AH28" s="135"/>
      <c r="AI28" s="20"/>
      <c r="AJ28" s="135"/>
      <c r="AK28" s="135"/>
      <c r="AL28" s="20">
        <f t="shared" si="6"/>
        <v>0</v>
      </c>
      <c r="AM28" s="20">
        <f t="shared" si="103"/>
        <v>6</v>
      </c>
      <c r="AN28" s="20">
        <f t="shared" si="104"/>
        <v>11</v>
      </c>
      <c r="AO28" s="20">
        <f t="shared" si="105"/>
        <v>16</v>
      </c>
      <c r="AP28" s="20">
        <f t="shared" si="7"/>
        <v>21</v>
      </c>
      <c r="AQ28" s="20">
        <f t="shared" si="8"/>
        <v>26</v>
      </c>
      <c r="AR28" s="20">
        <f t="shared" si="106"/>
        <v>31</v>
      </c>
      <c r="AS28" s="20">
        <f t="shared" si="107"/>
        <v>36</v>
      </c>
      <c r="AT28" s="21">
        <f t="shared" si="69"/>
        <v>-40.5</v>
      </c>
      <c r="AU28" s="38">
        <f t="shared" si="108"/>
        <v>12</v>
      </c>
      <c r="AV28" s="20">
        <f t="shared" si="109"/>
        <v>24.5</v>
      </c>
      <c r="AW28" s="20">
        <f t="shared" si="110"/>
        <v>34.5</v>
      </c>
      <c r="AX28" s="20">
        <f t="shared" si="111"/>
        <v>-40.5</v>
      </c>
      <c r="AY28" s="20">
        <f t="shared" si="112"/>
        <v>-40.381512150000006</v>
      </c>
      <c r="AZ28" s="21">
        <f t="shared" si="113"/>
        <v>57</v>
      </c>
      <c r="BA28" s="21">
        <f t="shared" si="9"/>
        <v>118.5</v>
      </c>
      <c r="BB28" s="39">
        <f t="shared" si="10"/>
        <v>0</v>
      </c>
      <c r="BC28" s="39">
        <f t="shared" si="11"/>
        <v>-121.5</v>
      </c>
      <c r="BD28" s="39">
        <f t="shared" si="12"/>
        <v>0</v>
      </c>
      <c r="BE28" s="40">
        <f t="shared" si="114"/>
        <v>0</v>
      </c>
      <c r="BF28" s="41">
        <f t="shared" si="70"/>
        <v>1</v>
      </c>
      <c r="BG28" s="37">
        <f t="shared" si="71"/>
        <v>1.5</v>
      </c>
      <c r="BH28" s="37">
        <f t="shared" si="115"/>
        <v>1.5</v>
      </c>
      <c r="BI28" s="37">
        <f t="shared" si="116"/>
        <v>1.5</v>
      </c>
      <c r="BJ28" s="37">
        <f t="shared" si="117"/>
        <v>1.5</v>
      </c>
      <c r="BK28" s="37">
        <f t="shared" si="118"/>
        <v>1.5</v>
      </c>
      <c r="BL28" s="37">
        <f t="shared" si="119"/>
        <v>1.5</v>
      </c>
      <c r="BM28" s="37">
        <f t="shared" si="120"/>
        <v>1.5</v>
      </c>
      <c r="BN28" s="37">
        <f t="shared" si="121"/>
        <v>1.5</v>
      </c>
      <c r="BO28" s="37">
        <f t="shared" si="122"/>
        <v>1.5</v>
      </c>
      <c r="BP28" s="37">
        <f t="shared" si="123"/>
        <v>1.5</v>
      </c>
      <c r="BQ28" s="37">
        <f t="shared" si="124"/>
        <v>1.5</v>
      </c>
      <c r="BR28" s="37">
        <f t="shared" si="125"/>
        <v>1.5</v>
      </c>
      <c r="BS28" s="37">
        <f t="shared" si="126"/>
        <v>1.5</v>
      </c>
      <c r="BT28" s="37">
        <f t="shared" si="127"/>
        <v>1.5</v>
      </c>
      <c r="BU28" s="37">
        <f t="shared" si="128"/>
        <v>1.5</v>
      </c>
      <c r="BV28" s="37">
        <f t="shared" si="129"/>
        <v>1.5</v>
      </c>
      <c r="BW28" s="37">
        <f t="shared" si="130"/>
        <v>1.5</v>
      </c>
      <c r="BX28" s="37">
        <f t="shared" si="131"/>
        <v>1.5</v>
      </c>
      <c r="BY28" s="37">
        <f t="shared" si="132"/>
        <v>1.5</v>
      </c>
      <c r="BZ28" s="37">
        <f t="shared" si="133"/>
        <v>1.5</v>
      </c>
      <c r="CA28" s="37">
        <f t="shared" si="134"/>
        <v>1.5</v>
      </c>
      <c r="CB28" s="37">
        <f t="shared" si="135"/>
        <v>1.5</v>
      </c>
      <c r="CC28" s="37">
        <f t="shared" si="136"/>
        <v>1.5</v>
      </c>
      <c r="CD28" s="37">
        <f aca="true" t="shared" si="137" ref="CD28:CD83">IF($R28&gt;$R$27,1)+IF($R28=$R$27,0.5)+IF($AF28&gt;$AF$27,1)+IF($AF28=$AF$27,0.5)+IF($AT28&gt;$AT$27,1)+IF($AT28=$AT$27,0.5)</f>
        <v>1.5</v>
      </c>
      <c r="CE28" s="36"/>
      <c r="CF28" s="37">
        <f t="shared" si="32"/>
        <v>1.5</v>
      </c>
      <c r="CG28" s="37">
        <f t="shared" si="33"/>
        <v>1.5</v>
      </c>
      <c r="CH28" s="37">
        <f t="shared" si="34"/>
        <v>1.5</v>
      </c>
      <c r="CI28" s="37">
        <f t="shared" si="35"/>
        <v>1.5</v>
      </c>
      <c r="CJ28" s="37">
        <f t="shared" si="36"/>
        <v>1.5</v>
      </c>
      <c r="CK28" s="37">
        <f t="shared" si="37"/>
        <v>1.5</v>
      </c>
      <c r="CL28" s="37">
        <f t="shared" si="38"/>
        <v>1.5</v>
      </c>
      <c r="CM28" s="37">
        <f t="shared" si="39"/>
        <v>1.5</v>
      </c>
      <c r="CN28" s="37">
        <f t="shared" si="40"/>
        <v>1.5</v>
      </c>
      <c r="CO28" s="37">
        <f t="shared" si="41"/>
        <v>1.5</v>
      </c>
      <c r="CP28" s="37">
        <f t="shared" si="42"/>
        <v>1.5</v>
      </c>
      <c r="CQ28" s="37">
        <f t="shared" si="43"/>
        <v>1.5</v>
      </c>
      <c r="CR28" s="37">
        <f t="shared" si="44"/>
        <v>1.5</v>
      </c>
      <c r="CS28" s="37">
        <f t="shared" si="45"/>
        <v>1.5</v>
      </c>
      <c r="CT28" s="37">
        <f t="shared" si="46"/>
        <v>1.5</v>
      </c>
      <c r="CU28" s="37">
        <f t="shared" si="47"/>
        <v>1.5</v>
      </c>
      <c r="CV28" s="37">
        <f t="shared" si="48"/>
        <v>1.5</v>
      </c>
      <c r="CW28" s="37">
        <f t="shared" si="49"/>
        <v>1.5</v>
      </c>
      <c r="CX28" s="37">
        <f t="shared" si="50"/>
        <v>1.5</v>
      </c>
      <c r="CY28" s="37">
        <f t="shared" si="51"/>
        <v>1.5</v>
      </c>
      <c r="CZ28" s="37">
        <f t="shared" si="52"/>
        <v>1.5</v>
      </c>
      <c r="DA28" s="37">
        <f t="shared" si="53"/>
        <v>1.5</v>
      </c>
      <c r="DB28" s="37">
        <f t="shared" si="54"/>
        <v>1.5</v>
      </c>
      <c r="DC28" s="37">
        <f t="shared" si="55"/>
        <v>1.5</v>
      </c>
      <c r="DD28" s="37">
        <f t="shared" si="56"/>
        <v>1.5</v>
      </c>
      <c r="DE28" s="37">
        <f t="shared" si="57"/>
        <v>1.5</v>
      </c>
      <c r="DF28" s="37">
        <f t="shared" si="58"/>
        <v>1.5</v>
      </c>
      <c r="DG28" s="37">
        <f t="shared" si="59"/>
        <v>1.5</v>
      </c>
      <c r="DH28" s="37">
        <f t="shared" si="60"/>
        <v>1.5</v>
      </c>
      <c r="DI28" s="37">
        <f t="shared" si="61"/>
        <v>1.5</v>
      </c>
      <c r="DJ28" s="37">
        <f t="shared" si="62"/>
        <v>1.5</v>
      </c>
      <c r="DK28" s="37">
        <f t="shared" si="63"/>
        <v>1.5</v>
      </c>
      <c r="DL28" s="37">
        <f t="shared" si="64"/>
        <v>1.5</v>
      </c>
      <c r="DM28" s="37">
        <f t="shared" si="65"/>
        <v>1.5</v>
      </c>
      <c r="DN28" s="37">
        <f t="shared" si="66"/>
        <v>1.5</v>
      </c>
      <c r="DO28" s="37">
        <f t="shared" si="72"/>
        <v>1.5</v>
      </c>
      <c r="DP28" s="37">
        <f t="shared" si="73"/>
        <v>1.5</v>
      </c>
      <c r="DQ28" s="37">
        <f t="shared" si="74"/>
        <v>1.5</v>
      </c>
      <c r="DR28" s="37">
        <f t="shared" si="75"/>
        <v>1.5</v>
      </c>
      <c r="DS28" s="37">
        <f t="shared" si="76"/>
        <v>1.5</v>
      </c>
      <c r="DT28" s="37">
        <f t="shared" si="77"/>
        <v>1.5</v>
      </c>
      <c r="DU28" s="37">
        <f t="shared" si="78"/>
        <v>1.5</v>
      </c>
      <c r="DV28" s="37">
        <f t="shared" si="79"/>
        <v>1.5</v>
      </c>
      <c r="DW28" s="37">
        <f t="shared" si="80"/>
        <v>1.5</v>
      </c>
      <c r="DX28" s="37">
        <f t="shared" si="81"/>
        <v>1.5</v>
      </c>
      <c r="DY28" s="37">
        <f t="shared" si="82"/>
        <v>1.5</v>
      </c>
      <c r="DZ28" s="37">
        <f t="shared" si="83"/>
        <v>1.5</v>
      </c>
      <c r="EA28" s="37">
        <f t="shared" si="84"/>
        <v>1.5</v>
      </c>
      <c r="EB28" s="37">
        <f t="shared" si="85"/>
        <v>1.5</v>
      </c>
      <c r="EC28" s="37">
        <f t="shared" si="86"/>
        <v>1.5</v>
      </c>
      <c r="ED28" s="37">
        <f t="shared" si="87"/>
        <v>1.5</v>
      </c>
      <c r="EE28" s="37">
        <f t="shared" si="88"/>
        <v>1.5</v>
      </c>
      <c r="EF28" s="37">
        <f t="shared" si="89"/>
        <v>1.5</v>
      </c>
      <c r="EG28" s="37">
        <f t="shared" si="90"/>
        <v>1.5</v>
      </c>
      <c r="EH28" s="37">
        <f t="shared" si="91"/>
        <v>1.5</v>
      </c>
    </row>
    <row r="29" spans="1:138" ht="20.25" customHeight="1">
      <c r="A29" s="55">
        <f t="shared" si="92"/>
        <v>1</v>
      </c>
      <c r="B29" s="50">
        <v>26</v>
      </c>
      <c r="C29" s="57" t="str">
        <f>'Ordine Entrata'!B29</f>
        <v> </v>
      </c>
      <c r="D29" s="58" t="str">
        <f>'Ordine Entrata'!D29</f>
        <v> </v>
      </c>
      <c r="E29" s="136"/>
      <c r="F29" s="135"/>
      <c r="G29" s="8"/>
      <c r="H29" s="135"/>
      <c r="I29" s="135"/>
      <c r="J29" s="8">
        <f t="shared" si="0"/>
        <v>0</v>
      </c>
      <c r="K29" s="20">
        <f t="shared" si="93"/>
        <v>6</v>
      </c>
      <c r="L29" s="20">
        <f t="shared" si="94"/>
        <v>11</v>
      </c>
      <c r="M29" s="20">
        <f t="shared" si="95"/>
        <v>16</v>
      </c>
      <c r="N29" s="20">
        <f t="shared" si="1"/>
        <v>21</v>
      </c>
      <c r="O29" s="20">
        <f t="shared" si="2"/>
        <v>26</v>
      </c>
      <c r="P29" s="20">
        <f t="shared" si="96"/>
        <v>31</v>
      </c>
      <c r="Q29" s="20">
        <f t="shared" si="97"/>
        <v>36</v>
      </c>
      <c r="R29" s="21">
        <f t="shared" si="67"/>
        <v>-40.5</v>
      </c>
      <c r="S29" s="136"/>
      <c r="T29" s="135"/>
      <c r="U29" s="20"/>
      <c r="V29" s="135"/>
      <c r="W29" s="135"/>
      <c r="X29" s="20">
        <f t="shared" si="3"/>
        <v>0</v>
      </c>
      <c r="Y29" s="20">
        <f t="shared" si="98"/>
        <v>6</v>
      </c>
      <c r="Z29" s="20">
        <f t="shared" si="99"/>
        <v>11</v>
      </c>
      <c r="AA29" s="20">
        <f t="shared" si="100"/>
        <v>16</v>
      </c>
      <c r="AB29" s="20">
        <f t="shared" si="4"/>
        <v>21</v>
      </c>
      <c r="AC29" s="20">
        <f t="shared" si="5"/>
        <v>26</v>
      </c>
      <c r="AD29" s="20">
        <f t="shared" si="101"/>
        <v>31</v>
      </c>
      <c r="AE29" s="20">
        <f t="shared" si="102"/>
        <v>36</v>
      </c>
      <c r="AF29" s="21">
        <f t="shared" si="68"/>
        <v>-40.5</v>
      </c>
      <c r="AG29" s="136"/>
      <c r="AH29" s="135"/>
      <c r="AI29" s="20"/>
      <c r="AJ29" s="135"/>
      <c r="AK29" s="135"/>
      <c r="AL29" s="20">
        <f t="shared" si="6"/>
        <v>0</v>
      </c>
      <c r="AM29" s="20">
        <f t="shared" si="103"/>
        <v>6</v>
      </c>
      <c r="AN29" s="20">
        <f t="shared" si="104"/>
        <v>11</v>
      </c>
      <c r="AO29" s="20">
        <f t="shared" si="105"/>
        <v>16</v>
      </c>
      <c r="AP29" s="20">
        <f t="shared" si="7"/>
        <v>21</v>
      </c>
      <c r="AQ29" s="20">
        <f t="shared" si="8"/>
        <v>26</v>
      </c>
      <c r="AR29" s="20">
        <f t="shared" si="106"/>
        <v>31</v>
      </c>
      <c r="AS29" s="20">
        <f t="shared" si="107"/>
        <v>36</v>
      </c>
      <c r="AT29" s="21">
        <f t="shared" si="69"/>
        <v>-40.5</v>
      </c>
      <c r="AU29" s="38">
        <f t="shared" si="108"/>
        <v>12.5</v>
      </c>
      <c r="AV29" s="20">
        <f t="shared" si="109"/>
        <v>24.5</v>
      </c>
      <c r="AW29" s="20">
        <f t="shared" si="110"/>
        <v>34.5</v>
      </c>
      <c r="AX29" s="20">
        <f t="shared" si="111"/>
        <v>-40.5</v>
      </c>
      <c r="AY29" s="20">
        <f t="shared" si="112"/>
        <v>-40.381512150000006</v>
      </c>
      <c r="AZ29" s="21">
        <f t="shared" si="113"/>
        <v>57</v>
      </c>
      <c r="BA29" s="21">
        <f t="shared" si="9"/>
        <v>118.5</v>
      </c>
      <c r="BB29" s="39">
        <f t="shared" si="10"/>
        <v>0</v>
      </c>
      <c r="BC29" s="39">
        <f t="shared" si="11"/>
        <v>-121.5</v>
      </c>
      <c r="BD29" s="39">
        <f t="shared" si="12"/>
        <v>0</v>
      </c>
      <c r="BE29" s="40">
        <f t="shared" si="114"/>
        <v>0</v>
      </c>
      <c r="BF29" s="41">
        <f t="shared" si="70"/>
        <v>1</v>
      </c>
      <c r="BG29" s="37">
        <f t="shared" si="71"/>
        <v>1.5</v>
      </c>
      <c r="BH29" s="37">
        <f t="shared" si="115"/>
        <v>1.5</v>
      </c>
      <c r="BI29" s="37">
        <f t="shared" si="116"/>
        <v>1.5</v>
      </c>
      <c r="BJ29" s="37">
        <f t="shared" si="117"/>
        <v>1.5</v>
      </c>
      <c r="BK29" s="37">
        <f t="shared" si="118"/>
        <v>1.5</v>
      </c>
      <c r="BL29" s="37">
        <f t="shared" si="119"/>
        <v>1.5</v>
      </c>
      <c r="BM29" s="37">
        <f t="shared" si="120"/>
        <v>1.5</v>
      </c>
      <c r="BN29" s="37">
        <f t="shared" si="121"/>
        <v>1.5</v>
      </c>
      <c r="BO29" s="37">
        <f t="shared" si="122"/>
        <v>1.5</v>
      </c>
      <c r="BP29" s="37">
        <f t="shared" si="123"/>
        <v>1.5</v>
      </c>
      <c r="BQ29" s="37">
        <f t="shared" si="124"/>
        <v>1.5</v>
      </c>
      <c r="BR29" s="37">
        <f t="shared" si="125"/>
        <v>1.5</v>
      </c>
      <c r="BS29" s="37">
        <f t="shared" si="126"/>
        <v>1.5</v>
      </c>
      <c r="BT29" s="37">
        <f t="shared" si="127"/>
        <v>1.5</v>
      </c>
      <c r="BU29" s="37">
        <f t="shared" si="128"/>
        <v>1.5</v>
      </c>
      <c r="BV29" s="37">
        <f t="shared" si="129"/>
        <v>1.5</v>
      </c>
      <c r="BW29" s="37">
        <f t="shared" si="130"/>
        <v>1.5</v>
      </c>
      <c r="BX29" s="37">
        <f t="shared" si="131"/>
        <v>1.5</v>
      </c>
      <c r="BY29" s="37">
        <f t="shared" si="132"/>
        <v>1.5</v>
      </c>
      <c r="BZ29" s="37">
        <f t="shared" si="133"/>
        <v>1.5</v>
      </c>
      <c r="CA29" s="37">
        <f t="shared" si="134"/>
        <v>1.5</v>
      </c>
      <c r="CB29" s="37">
        <f t="shared" si="135"/>
        <v>1.5</v>
      </c>
      <c r="CC29" s="37">
        <f t="shared" si="136"/>
        <v>1.5</v>
      </c>
      <c r="CD29" s="37">
        <f t="shared" si="137"/>
        <v>1.5</v>
      </c>
      <c r="CE29" s="37">
        <f aca="true" t="shared" si="138" ref="CE29:CE83">IF($R29&gt;$R$28,1)+IF($R29=$R$28,0.5)+IF($AF29&gt;$AF$28,1)+IF($AF29=$AF$28,0.5)+IF($AT29&gt;$AT$28,1)+IF($AT29=$AT$28,0.5)</f>
        <v>1.5</v>
      </c>
      <c r="CF29" s="36"/>
      <c r="CG29" s="37">
        <f t="shared" si="33"/>
        <v>1.5</v>
      </c>
      <c r="CH29" s="37">
        <f t="shared" si="34"/>
        <v>1.5</v>
      </c>
      <c r="CI29" s="37">
        <f t="shared" si="35"/>
        <v>1.5</v>
      </c>
      <c r="CJ29" s="37">
        <f t="shared" si="36"/>
        <v>1.5</v>
      </c>
      <c r="CK29" s="37">
        <f t="shared" si="37"/>
        <v>1.5</v>
      </c>
      <c r="CL29" s="37">
        <f t="shared" si="38"/>
        <v>1.5</v>
      </c>
      <c r="CM29" s="37">
        <f t="shared" si="39"/>
        <v>1.5</v>
      </c>
      <c r="CN29" s="37">
        <f t="shared" si="40"/>
        <v>1.5</v>
      </c>
      <c r="CO29" s="37">
        <f t="shared" si="41"/>
        <v>1.5</v>
      </c>
      <c r="CP29" s="37">
        <f t="shared" si="42"/>
        <v>1.5</v>
      </c>
      <c r="CQ29" s="37">
        <f t="shared" si="43"/>
        <v>1.5</v>
      </c>
      <c r="CR29" s="37">
        <f t="shared" si="44"/>
        <v>1.5</v>
      </c>
      <c r="CS29" s="37">
        <f t="shared" si="45"/>
        <v>1.5</v>
      </c>
      <c r="CT29" s="37">
        <f t="shared" si="46"/>
        <v>1.5</v>
      </c>
      <c r="CU29" s="37">
        <f t="shared" si="47"/>
        <v>1.5</v>
      </c>
      <c r="CV29" s="37">
        <f t="shared" si="48"/>
        <v>1.5</v>
      </c>
      <c r="CW29" s="37">
        <f t="shared" si="49"/>
        <v>1.5</v>
      </c>
      <c r="CX29" s="37">
        <f t="shared" si="50"/>
        <v>1.5</v>
      </c>
      <c r="CY29" s="37">
        <f t="shared" si="51"/>
        <v>1.5</v>
      </c>
      <c r="CZ29" s="37">
        <f t="shared" si="52"/>
        <v>1.5</v>
      </c>
      <c r="DA29" s="37">
        <f t="shared" si="53"/>
        <v>1.5</v>
      </c>
      <c r="DB29" s="37">
        <f t="shared" si="54"/>
        <v>1.5</v>
      </c>
      <c r="DC29" s="37">
        <f t="shared" si="55"/>
        <v>1.5</v>
      </c>
      <c r="DD29" s="37">
        <f t="shared" si="56"/>
        <v>1.5</v>
      </c>
      <c r="DE29" s="37">
        <f t="shared" si="57"/>
        <v>1.5</v>
      </c>
      <c r="DF29" s="37">
        <f t="shared" si="58"/>
        <v>1.5</v>
      </c>
      <c r="DG29" s="37">
        <f t="shared" si="59"/>
        <v>1.5</v>
      </c>
      <c r="DH29" s="37">
        <f t="shared" si="60"/>
        <v>1.5</v>
      </c>
      <c r="DI29" s="37">
        <f t="shared" si="61"/>
        <v>1.5</v>
      </c>
      <c r="DJ29" s="37">
        <f t="shared" si="62"/>
        <v>1.5</v>
      </c>
      <c r="DK29" s="37">
        <f t="shared" si="63"/>
        <v>1.5</v>
      </c>
      <c r="DL29" s="37">
        <f t="shared" si="64"/>
        <v>1.5</v>
      </c>
      <c r="DM29" s="37">
        <f t="shared" si="65"/>
        <v>1.5</v>
      </c>
      <c r="DN29" s="37">
        <f t="shared" si="66"/>
        <v>1.5</v>
      </c>
      <c r="DO29" s="37">
        <f t="shared" si="72"/>
        <v>1.5</v>
      </c>
      <c r="DP29" s="37">
        <f t="shared" si="73"/>
        <v>1.5</v>
      </c>
      <c r="DQ29" s="37">
        <f t="shared" si="74"/>
        <v>1.5</v>
      </c>
      <c r="DR29" s="37">
        <f t="shared" si="75"/>
        <v>1.5</v>
      </c>
      <c r="DS29" s="37">
        <f t="shared" si="76"/>
        <v>1.5</v>
      </c>
      <c r="DT29" s="37">
        <f t="shared" si="77"/>
        <v>1.5</v>
      </c>
      <c r="DU29" s="37">
        <f t="shared" si="78"/>
        <v>1.5</v>
      </c>
      <c r="DV29" s="37">
        <f t="shared" si="79"/>
        <v>1.5</v>
      </c>
      <c r="DW29" s="37">
        <f t="shared" si="80"/>
        <v>1.5</v>
      </c>
      <c r="DX29" s="37">
        <f t="shared" si="81"/>
        <v>1.5</v>
      </c>
      <c r="DY29" s="37">
        <f t="shared" si="82"/>
        <v>1.5</v>
      </c>
      <c r="DZ29" s="37">
        <f t="shared" si="83"/>
        <v>1.5</v>
      </c>
      <c r="EA29" s="37">
        <f t="shared" si="84"/>
        <v>1.5</v>
      </c>
      <c r="EB29" s="37">
        <f t="shared" si="85"/>
        <v>1.5</v>
      </c>
      <c r="EC29" s="37">
        <f t="shared" si="86"/>
        <v>1.5</v>
      </c>
      <c r="ED29" s="37">
        <f t="shared" si="87"/>
        <v>1.5</v>
      </c>
      <c r="EE29" s="37">
        <f t="shared" si="88"/>
        <v>1.5</v>
      </c>
      <c r="EF29" s="37">
        <f t="shared" si="89"/>
        <v>1.5</v>
      </c>
      <c r="EG29" s="37">
        <f t="shared" si="90"/>
        <v>1.5</v>
      </c>
      <c r="EH29" s="37">
        <f t="shared" si="91"/>
        <v>1.5</v>
      </c>
    </row>
    <row r="30" spans="1:138" ht="20.25" customHeight="1">
      <c r="A30" s="55">
        <f t="shared" si="92"/>
        <v>1</v>
      </c>
      <c r="B30" s="50">
        <v>27</v>
      </c>
      <c r="C30" s="57" t="str">
        <f>'Ordine Entrata'!B30</f>
        <v> </v>
      </c>
      <c r="D30" s="58" t="str">
        <f>'Ordine Entrata'!D30</f>
        <v> </v>
      </c>
      <c r="E30" s="136"/>
      <c r="F30" s="135"/>
      <c r="G30" s="8"/>
      <c r="H30" s="135"/>
      <c r="I30" s="135"/>
      <c r="J30" s="8">
        <f t="shared" si="0"/>
        <v>0</v>
      </c>
      <c r="K30" s="20">
        <f t="shared" si="93"/>
        <v>6</v>
      </c>
      <c r="L30" s="20">
        <f t="shared" si="94"/>
        <v>11</v>
      </c>
      <c r="M30" s="20">
        <f t="shared" si="95"/>
        <v>16</v>
      </c>
      <c r="N30" s="20">
        <f t="shared" si="1"/>
        <v>21</v>
      </c>
      <c r="O30" s="20">
        <f t="shared" si="2"/>
        <v>26</v>
      </c>
      <c r="P30" s="20">
        <f t="shared" si="96"/>
        <v>31</v>
      </c>
      <c r="Q30" s="20">
        <f t="shared" si="97"/>
        <v>36</v>
      </c>
      <c r="R30" s="21">
        <f t="shared" si="67"/>
        <v>-40.5</v>
      </c>
      <c r="S30" s="136"/>
      <c r="T30" s="135"/>
      <c r="U30" s="20"/>
      <c r="V30" s="135"/>
      <c r="W30" s="135"/>
      <c r="X30" s="20">
        <f t="shared" si="3"/>
        <v>0</v>
      </c>
      <c r="Y30" s="20">
        <f t="shared" si="98"/>
        <v>6</v>
      </c>
      <c r="Z30" s="20">
        <f t="shared" si="99"/>
        <v>11</v>
      </c>
      <c r="AA30" s="20">
        <f t="shared" si="100"/>
        <v>16</v>
      </c>
      <c r="AB30" s="20">
        <f t="shared" si="4"/>
        <v>21</v>
      </c>
      <c r="AC30" s="20">
        <f t="shared" si="5"/>
        <v>26</v>
      </c>
      <c r="AD30" s="20">
        <f t="shared" si="101"/>
        <v>31</v>
      </c>
      <c r="AE30" s="20">
        <f t="shared" si="102"/>
        <v>36</v>
      </c>
      <c r="AF30" s="21">
        <f t="shared" si="68"/>
        <v>-40.5</v>
      </c>
      <c r="AG30" s="136"/>
      <c r="AH30" s="135"/>
      <c r="AI30" s="20"/>
      <c r="AJ30" s="135"/>
      <c r="AK30" s="135"/>
      <c r="AL30" s="20">
        <f t="shared" si="6"/>
        <v>0</v>
      </c>
      <c r="AM30" s="20">
        <f t="shared" si="103"/>
        <v>6</v>
      </c>
      <c r="AN30" s="20">
        <f t="shared" si="104"/>
        <v>11</v>
      </c>
      <c r="AO30" s="20">
        <f t="shared" si="105"/>
        <v>16</v>
      </c>
      <c r="AP30" s="20">
        <f t="shared" si="7"/>
        <v>21</v>
      </c>
      <c r="AQ30" s="20">
        <f t="shared" si="8"/>
        <v>26</v>
      </c>
      <c r="AR30" s="20">
        <f t="shared" si="106"/>
        <v>31</v>
      </c>
      <c r="AS30" s="20">
        <f t="shared" si="107"/>
        <v>36</v>
      </c>
      <c r="AT30" s="21">
        <f t="shared" si="69"/>
        <v>-40.5</v>
      </c>
      <c r="AU30" s="38">
        <f t="shared" si="108"/>
        <v>12.5</v>
      </c>
      <c r="AV30" s="20">
        <f t="shared" si="109"/>
        <v>24.5</v>
      </c>
      <c r="AW30" s="20">
        <f t="shared" si="110"/>
        <v>34.5</v>
      </c>
      <c r="AX30" s="20">
        <f t="shared" si="111"/>
        <v>-40.5</v>
      </c>
      <c r="AY30" s="20">
        <f t="shared" si="112"/>
        <v>-40.381512150000006</v>
      </c>
      <c r="AZ30" s="21">
        <f t="shared" si="113"/>
        <v>57</v>
      </c>
      <c r="BA30" s="21">
        <f t="shared" si="9"/>
        <v>118.5</v>
      </c>
      <c r="BB30" s="39">
        <f t="shared" si="10"/>
        <v>0</v>
      </c>
      <c r="BC30" s="39">
        <f t="shared" si="11"/>
        <v>-121.5</v>
      </c>
      <c r="BD30" s="39">
        <f t="shared" si="12"/>
        <v>0</v>
      </c>
      <c r="BE30" s="40">
        <f t="shared" si="114"/>
        <v>0</v>
      </c>
      <c r="BF30" s="41">
        <f t="shared" si="70"/>
        <v>1</v>
      </c>
      <c r="BG30" s="37">
        <f t="shared" si="71"/>
        <v>1.5</v>
      </c>
      <c r="BH30" s="37">
        <f t="shared" si="115"/>
        <v>1.5</v>
      </c>
      <c r="BI30" s="37">
        <f t="shared" si="116"/>
        <v>1.5</v>
      </c>
      <c r="BJ30" s="37">
        <f t="shared" si="117"/>
        <v>1.5</v>
      </c>
      <c r="BK30" s="37">
        <f t="shared" si="118"/>
        <v>1.5</v>
      </c>
      <c r="BL30" s="37">
        <f t="shared" si="119"/>
        <v>1.5</v>
      </c>
      <c r="BM30" s="37">
        <f t="shared" si="120"/>
        <v>1.5</v>
      </c>
      <c r="BN30" s="37">
        <f t="shared" si="121"/>
        <v>1.5</v>
      </c>
      <c r="BO30" s="37">
        <f t="shared" si="122"/>
        <v>1.5</v>
      </c>
      <c r="BP30" s="37">
        <f t="shared" si="123"/>
        <v>1.5</v>
      </c>
      <c r="BQ30" s="37">
        <f t="shared" si="124"/>
        <v>1.5</v>
      </c>
      <c r="BR30" s="37">
        <f t="shared" si="125"/>
        <v>1.5</v>
      </c>
      <c r="BS30" s="37">
        <f t="shared" si="126"/>
        <v>1.5</v>
      </c>
      <c r="BT30" s="37">
        <f t="shared" si="127"/>
        <v>1.5</v>
      </c>
      <c r="BU30" s="37">
        <f t="shared" si="128"/>
        <v>1.5</v>
      </c>
      <c r="BV30" s="37">
        <f t="shared" si="129"/>
        <v>1.5</v>
      </c>
      <c r="BW30" s="37">
        <f t="shared" si="130"/>
        <v>1.5</v>
      </c>
      <c r="BX30" s="37">
        <f t="shared" si="131"/>
        <v>1.5</v>
      </c>
      <c r="BY30" s="37">
        <f t="shared" si="132"/>
        <v>1.5</v>
      </c>
      <c r="BZ30" s="37">
        <f t="shared" si="133"/>
        <v>1.5</v>
      </c>
      <c r="CA30" s="37">
        <f t="shared" si="134"/>
        <v>1.5</v>
      </c>
      <c r="CB30" s="37">
        <f t="shared" si="135"/>
        <v>1.5</v>
      </c>
      <c r="CC30" s="37">
        <f t="shared" si="136"/>
        <v>1.5</v>
      </c>
      <c r="CD30" s="37">
        <f t="shared" si="137"/>
        <v>1.5</v>
      </c>
      <c r="CE30" s="37">
        <f t="shared" si="138"/>
        <v>1.5</v>
      </c>
      <c r="CF30" s="37">
        <f aca="true" t="shared" si="139" ref="CF30:CF83">IF($R30&gt;$R$29,1)+IF($R30=$R$29,0.5)+IF($AF30&gt;$AF$29,1)+IF($AF30=$AF$29,0.5)+IF($AT30&gt;$AT$29,1)+IF($AT30=$AT$29,0.5)</f>
        <v>1.5</v>
      </c>
      <c r="CG30" s="36"/>
      <c r="CH30" s="37">
        <f t="shared" si="34"/>
        <v>1.5</v>
      </c>
      <c r="CI30" s="37">
        <f t="shared" si="35"/>
        <v>1.5</v>
      </c>
      <c r="CJ30" s="37">
        <f t="shared" si="36"/>
        <v>1.5</v>
      </c>
      <c r="CK30" s="37">
        <f t="shared" si="37"/>
        <v>1.5</v>
      </c>
      <c r="CL30" s="37">
        <f t="shared" si="38"/>
        <v>1.5</v>
      </c>
      <c r="CM30" s="37">
        <f t="shared" si="39"/>
        <v>1.5</v>
      </c>
      <c r="CN30" s="37">
        <f t="shared" si="40"/>
        <v>1.5</v>
      </c>
      <c r="CO30" s="37">
        <f t="shared" si="41"/>
        <v>1.5</v>
      </c>
      <c r="CP30" s="37">
        <f t="shared" si="42"/>
        <v>1.5</v>
      </c>
      <c r="CQ30" s="37">
        <f t="shared" si="43"/>
        <v>1.5</v>
      </c>
      <c r="CR30" s="37">
        <f t="shared" si="44"/>
        <v>1.5</v>
      </c>
      <c r="CS30" s="37">
        <f t="shared" si="45"/>
        <v>1.5</v>
      </c>
      <c r="CT30" s="37">
        <f t="shared" si="46"/>
        <v>1.5</v>
      </c>
      <c r="CU30" s="37">
        <f t="shared" si="47"/>
        <v>1.5</v>
      </c>
      <c r="CV30" s="37">
        <f t="shared" si="48"/>
        <v>1.5</v>
      </c>
      <c r="CW30" s="37">
        <f t="shared" si="49"/>
        <v>1.5</v>
      </c>
      <c r="CX30" s="37">
        <f t="shared" si="50"/>
        <v>1.5</v>
      </c>
      <c r="CY30" s="37">
        <f t="shared" si="51"/>
        <v>1.5</v>
      </c>
      <c r="CZ30" s="37">
        <f t="shared" si="52"/>
        <v>1.5</v>
      </c>
      <c r="DA30" s="37">
        <f t="shared" si="53"/>
        <v>1.5</v>
      </c>
      <c r="DB30" s="37">
        <f t="shared" si="54"/>
        <v>1.5</v>
      </c>
      <c r="DC30" s="37">
        <f t="shared" si="55"/>
        <v>1.5</v>
      </c>
      <c r="DD30" s="37">
        <f t="shared" si="56"/>
        <v>1.5</v>
      </c>
      <c r="DE30" s="37">
        <f t="shared" si="57"/>
        <v>1.5</v>
      </c>
      <c r="DF30" s="37">
        <f t="shared" si="58"/>
        <v>1.5</v>
      </c>
      <c r="DG30" s="37">
        <f t="shared" si="59"/>
        <v>1.5</v>
      </c>
      <c r="DH30" s="37">
        <f t="shared" si="60"/>
        <v>1.5</v>
      </c>
      <c r="DI30" s="37">
        <f t="shared" si="61"/>
        <v>1.5</v>
      </c>
      <c r="DJ30" s="37">
        <f t="shared" si="62"/>
        <v>1.5</v>
      </c>
      <c r="DK30" s="37">
        <f t="shared" si="63"/>
        <v>1.5</v>
      </c>
      <c r="DL30" s="37">
        <f t="shared" si="64"/>
        <v>1.5</v>
      </c>
      <c r="DM30" s="37">
        <f t="shared" si="65"/>
        <v>1.5</v>
      </c>
      <c r="DN30" s="37">
        <f t="shared" si="66"/>
        <v>1.5</v>
      </c>
      <c r="DO30" s="37">
        <f t="shared" si="72"/>
        <v>1.5</v>
      </c>
      <c r="DP30" s="37">
        <f t="shared" si="73"/>
        <v>1.5</v>
      </c>
      <c r="DQ30" s="37">
        <f t="shared" si="74"/>
        <v>1.5</v>
      </c>
      <c r="DR30" s="37">
        <f t="shared" si="75"/>
        <v>1.5</v>
      </c>
      <c r="DS30" s="37">
        <f t="shared" si="76"/>
        <v>1.5</v>
      </c>
      <c r="DT30" s="37">
        <f t="shared" si="77"/>
        <v>1.5</v>
      </c>
      <c r="DU30" s="37">
        <f t="shared" si="78"/>
        <v>1.5</v>
      </c>
      <c r="DV30" s="37">
        <f t="shared" si="79"/>
        <v>1.5</v>
      </c>
      <c r="DW30" s="37">
        <f t="shared" si="80"/>
        <v>1.5</v>
      </c>
      <c r="DX30" s="37">
        <f t="shared" si="81"/>
        <v>1.5</v>
      </c>
      <c r="DY30" s="37">
        <f t="shared" si="82"/>
        <v>1.5</v>
      </c>
      <c r="DZ30" s="37">
        <f t="shared" si="83"/>
        <v>1.5</v>
      </c>
      <c r="EA30" s="37">
        <f t="shared" si="84"/>
        <v>1.5</v>
      </c>
      <c r="EB30" s="37">
        <f t="shared" si="85"/>
        <v>1.5</v>
      </c>
      <c r="EC30" s="37">
        <f t="shared" si="86"/>
        <v>1.5</v>
      </c>
      <c r="ED30" s="37">
        <f t="shared" si="87"/>
        <v>1.5</v>
      </c>
      <c r="EE30" s="37">
        <f t="shared" si="88"/>
        <v>1.5</v>
      </c>
      <c r="EF30" s="37">
        <f t="shared" si="89"/>
        <v>1.5</v>
      </c>
      <c r="EG30" s="37">
        <f t="shared" si="90"/>
        <v>1.5</v>
      </c>
      <c r="EH30" s="37">
        <f t="shared" si="91"/>
        <v>1.5</v>
      </c>
    </row>
    <row r="31" spans="1:138" ht="20.25" customHeight="1">
      <c r="A31" s="55">
        <f t="shared" si="92"/>
        <v>1</v>
      </c>
      <c r="B31" s="50">
        <v>28</v>
      </c>
      <c r="C31" s="57" t="str">
        <f>'Ordine Entrata'!B31</f>
        <v> </v>
      </c>
      <c r="D31" s="58" t="str">
        <f>'Ordine Entrata'!D31</f>
        <v> </v>
      </c>
      <c r="E31" s="136"/>
      <c r="F31" s="135"/>
      <c r="G31" s="8"/>
      <c r="H31" s="135"/>
      <c r="I31" s="135"/>
      <c r="J31" s="8">
        <f t="shared" si="0"/>
        <v>0</v>
      </c>
      <c r="K31" s="20">
        <f t="shared" si="93"/>
        <v>6</v>
      </c>
      <c r="L31" s="20">
        <f t="shared" si="94"/>
        <v>11</v>
      </c>
      <c r="M31" s="20">
        <f t="shared" si="95"/>
        <v>16</v>
      </c>
      <c r="N31" s="20">
        <f t="shared" si="1"/>
        <v>21</v>
      </c>
      <c r="O31" s="20">
        <f t="shared" si="2"/>
        <v>26</v>
      </c>
      <c r="P31" s="20">
        <f t="shared" si="96"/>
        <v>31</v>
      </c>
      <c r="Q31" s="20">
        <f t="shared" si="97"/>
        <v>36</v>
      </c>
      <c r="R31" s="21">
        <f t="shared" si="67"/>
        <v>-40.5</v>
      </c>
      <c r="S31" s="136"/>
      <c r="T31" s="135"/>
      <c r="U31" s="20"/>
      <c r="V31" s="135"/>
      <c r="W31" s="135"/>
      <c r="X31" s="20">
        <f t="shared" si="3"/>
        <v>0</v>
      </c>
      <c r="Y31" s="20">
        <f t="shared" si="98"/>
        <v>6</v>
      </c>
      <c r="Z31" s="20">
        <f t="shared" si="99"/>
        <v>11</v>
      </c>
      <c r="AA31" s="20">
        <f t="shared" si="100"/>
        <v>16</v>
      </c>
      <c r="AB31" s="20">
        <f t="shared" si="4"/>
        <v>21</v>
      </c>
      <c r="AC31" s="20">
        <f t="shared" si="5"/>
        <v>26</v>
      </c>
      <c r="AD31" s="20">
        <f t="shared" si="101"/>
        <v>31</v>
      </c>
      <c r="AE31" s="20">
        <f t="shared" si="102"/>
        <v>36</v>
      </c>
      <c r="AF31" s="21">
        <f t="shared" si="68"/>
        <v>-40.5</v>
      </c>
      <c r="AG31" s="136"/>
      <c r="AH31" s="135"/>
      <c r="AI31" s="20"/>
      <c r="AJ31" s="135"/>
      <c r="AK31" s="135"/>
      <c r="AL31" s="20">
        <f t="shared" si="6"/>
        <v>0</v>
      </c>
      <c r="AM31" s="20">
        <f t="shared" si="103"/>
        <v>6</v>
      </c>
      <c r="AN31" s="20">
        <f t="shared" si="104"/>
        <v>11</v>
      </c>
      <c r="AO31" s="20">
        <f t="shared" si="105"/>
        <v>16</v>
      </c>
      <c r="AP31" s="20">
        <f t="shared" si="7"/>
        <v>21</v>
      </c>
      <c r="AQ31" s="20">
        <f t="shared" si="8"/>
        <v>26</v>
      </c>
      <c r="AR31" s="20">
        <f t="shared" si="106"/>
        <v>31</v>
      </c>
      <c r="AS31" s="20">
        <f t="shared" si="107"/>
        <v>36</v>
      </c>
      <c r="AT31" s="21">
        <f t="shared" si="69"/>
        <v>-40.5</v>
      </c>
      <c r="AU31" s="38">
        <f t="shared" si="108"/>
        <v>12.5</v>
      </c>
      <c r="AV31" s="20">
        <f t="shared" si="109"/>
        <v>24.5</v>
      </c>
      <c r="AW31" s="20">
        <f t="shared" si="110"/>
        <v>34.5</v>
      </c>
      <c r="AX31" s="20">
        <f t="shared" si="111"/>
        <v>-40.5</v>
      </c>
      <c r="AY31" s="20">
        <f t="shared" si="112"/>
        <v>-40.381512150000006</v>
      </c>
      <c r="AZ31" s="21">
        <f t="shared" si="113"/>
        <v>57</v>
      </c>
      <c r="BA31" s="21">
        <f t="shared" si="9"/>
        <v>118.5</v>
      </c>
      <c r="BB31" s="39">
        <f t="shared" si="10"/>
        <v>0</v>
      </c>
      <c r="BC31" s="39">
        <f t="shared" si="11"/>
        <v>-121.5</v>
      </c>
      <c r="BD31" s="39">
        <f t="shared" si="12"/>
        <v>0</v>
      </c>
      <c r="BE31" s="40">
        <f t="shared" si="114"/>
        <v>0</v>
      </c>
      <c r="BF31" s="41">
        <f t="shared" si="70"/>
        <v>1</v>
      </c>
      <c r="BG31" s="37">
        <f t="shared" si="71"/>
        <v>1.5</v>
      </c>
      <c r="BH31" s="37">
        <f t="shared" si="115"/>
        <v>1.5</v>
      </c>
      <c r="BI31" s="37">
        <f t="shared" si="116"/>
        <v>1.5</v>
      </c>
      <c r="BJ31" s="37">
        <f t="shared" si="117"/>
        <v>1.5</v>
      </c>
      <c r="BK31" s="37">
        <f t="shared" si="118"/>
        <v>1.5</v>
      </c>
      <c r="BL31" s="37">
        <f t="shared" si="119"/>
        <v>1.5</v>
      </c>
      <c r="BM31" s="37">
        <f t="shared" si="120"/>
        <v>1.5</v>
      </c>
      <c r="BN31" s="37">
        <f t="shared" si="121"/>
        <v>1.5</v>
      </c>
      <c r="BO31" s="37">
        <f t="shared" si="122"/>
        <v>1.5</v>
      </c>
      <c r="BP31" s="37">
        <f t="shared" si="123"/>
        <v>1.5</v>
      </c>
      <c r="BQ31" s="37">
        <f t="shared" si="124"/>
        <v>1.5</v>
      </c>
      <c r="BR31" s="37">
        <f t="shared" si="125"/>
        <v>1.5</v>
      </c>
      <c r="BS31" s="37">
        <f t="shared" si="126"/>
        <v>1.5</v>
      </c>
      <c r="BT31" s="37">
        <f t="shared" si="127"/>
        <v>1.5</v>
      </c>
      <c r="BU31" s="37">
        <f t="shared" si="128"/>
        <v>1.5</v>
      </c>
      <c r="BV31" s="37">
        <f t="shared" si="129"/>
        <v>1.5</v>
      </c>
      <c r="BW31" s="37">
        <f t="shared" si="130"/>
        <v>1.5</v>
      </c>
      <c r="BX31" s="37">
        <f t="shared" si="131"/>
        <v>1.5</v>
      </c>
      <c r="BY31" s="37">
        <f t="shared" si="132"/>
        <v>1.5</v>
      </c>
      <c r="BZ31" s="37">
        <f t="shared" si="133"/>
        <v>1.5</v>
      </c>
      <c r="CA31" s="37">
        <f t="shared" si="134"/>
        <v>1.5</v>
      </c>
      <c r="CB31" s="37">
        <f t="shared" si="135"/>
        <v>1.5</v>
      </c>
      <c r="CC31" s="37">
        <f t="shared" si="136"/>
        <v>1.5</v>
      </c>
      <c r="CD31" s="37">
        <f t="shared" si="137"/>
        <v>1.5</v>
      </c>
      <c r="CE31" s="37">
        <f t="shared" si="138"/>
        <v>1.5</v>
      </c>
      <c r="CF31" s="37">
        <f t="shared" si="139"/>
        <v>1.5</v>
      </c>
      <c r="CG31" s="37">
        <f aca="true" t="shared" si="140" ref="CG31:CG83">IF($R31&gt;$R$30,1)+IF($R31=$R$30,0.5)+IF($AF31&gt;$AF$30,1)+IF($AF31=$AF$30,0.5)+IF($AT31&gt;$AT$30,1)+IF($AT31=$AT$30,0.5)</f>
        <v>1.5</v>
      </c>
      <c r="CH31" s="36"/>
      <c r="CI31" s="37">
        <f t="shared" si="35"/>
        <v>1.5</v>
      </c>
      <c r="CJ31" s="37">
        <f t="shared" si="36"/>
        <v>1.5</v>
      </c>
      <c r="CK31" s="37">
        <f t="shared" si="37"/>
        <v>1.5</v>
      </c>
      <c r="CL31" s="37">
        <f t="shared" si="38"/>
        <v>1.5</v>
      </c>
      <c r="CM31" s="37">
        <f t="shared" si="39"/>
        <v>1.5</v>
      </c>
      <c r="CN31" s="37">
        <f t="shared" si="40"/>
        <v>1.5</v>
      </c>
      <c r="CO31" s="37">
        <f t="shared" si="41"/>
        <v>1.5</v>
      </c>
      <c r="CP31" s="37">
        <f t="shared" si="42"/>
        <v>1.5</v>
      </c>
      <c r="CQ31" s="37">
        <f t="shared" si="43"/>
        <v>1.5</v>
      </c>
      <c r="CR31" s="37">
        <f t="shared" si="44"/>
        <v>1.5</v>
      </c>
      <c r="CS31" s="37">
        <f t="shared" si="45"/>
        <v>1.5</v>
      </c>
      <c r="CT31" s="37">
        <f t="shared" si="46"/>
        <v>1.5</v>
      </c>
      <c r="CU31" s="37">
        <f t="shared" si="47"/>
        <v>1.5</v>
      </c>
      <c r="CV31" s="37">
        <f t="shared" si="48"/>
        <v>1.5</v>
      </c>
      <c r="CW31" s="37">
        <f t="shared" si="49"/>
        <v>1.5</v>
      </c>
      <c r="CX31" s="37">
        <f t="shared" si="50"/>
        <v>1.5</v>
      </c>
      <c r="CY31" s="37">
        <f t="shared" si="51"/>
        <v>1.5</v>
      </c>
      <c r="CZ31" s="37">
        <f t="shared" si="52"/>
        <v>1.5</v>
      </c>
      <c r="DA31" s="37">
        <f t="shared" si="53"/>
        <v>1.5</v>
      </c>
      <c r="DB31" s="37">
        <f t="shared" si="54"/>
        <v>1.5</v>
      </c>
      <c r="DC31" s="37">
        <f t="shared" si="55"/>
        <v>1.5</v>
      </c>
      <c r="DD31" s="37">
        <f t="shared" si="56"/>
        <v>1.5</v>
      </c>
      <c r="DE31" s="37">
        <f t="shared" si="57"/>
        <v>1.5</v>
      </c>
      <c r="DF31" s="37">
        <f t="shared" si="58"/>
        <v>1.5</v>
      </c>
      <c r="DG31" s="37">
        <f t="shared" si="59"/>
        <v>1.5</v>
      </c>
      <c r="DH31" s="37">
        <f t="shared" si="60"/>
        <v>1.5</v>
      </c>
      <c r="DI31" s="37">
        <f t="shared" si="61"/>
        <v>1.5</v>
      </c>
      <c r="DJ31" s="37">
        <f t="shared" si="62"/>
        <v>1.5</v>
      </c>
      <c r="DK31" s="37">
        <f t="shared" si="63"/>
        <v>1.5</v>
      </c>
      <c r="DL31" s="37">
        <f t="shared" si="64"/>
        <v>1.5</v>
      </c>
      <c r="DM31" s="37">
        <f t="shared" si="65"/>
        <v>1.5</v>
      </c>
      <c r="DN31" s="37">
        <f t="shared" si="66"/>
        <v>1.5</v>
      </c>
      <c r="DO31" s="37">
        <f t="shared" si="72"/>
        <v>1.5</v>
      </c>
      <c r="DP31" s="37">
        <f t="shared" si="73"/>
        <v>1.5</v>
      </c>
      <c r="DQ31" s="37">
        <f t="shared" si="74"/>
        <v>1.5</v>
      </c>
      <c r="DR31" s="37">
        <f t="shared" si="75"/>
        <v>1.5</v>
      </c>
      <c r="DS31" s="37">
        <f t="shared" si="76"/>
        <v>1.5</v>
      </c>
      <c r="DT31" s="37">
        <f t="shared" si="77"/>
        <v>1.5</v>
      </c>
      <c r="DU31" s="37">
        <f t="shared" si="78"/>
        <v>1.5</v>
      </c>
      <c r="DV31" s="37">
        <f t="shared" si="79"/>
        <v>1.5</v>
      </c>
      <c r="DW31" s="37">
        <f t="shared" si="80"/>
        <v>1.5</v>
      </c>
      <c r="DX31" s="37">
        <f t="shared" si="81"/>
        <v>1.5</v>
      </c>
      <c r="DY31" s="37">
        <f t="shared" si="82"/>
        <v>1.5</v>
      </c>
      <c r="DZ31" s="37">
        <f t="shared" si="83"/>
        <v>1.5</v>
      </c>
      <c r="EA31" s="37">
        <f t="shared" si="84"/>
        <v>1.5</v>
      </c>
      <c r="EB31" s="37">
        <f t="shared" si="85"/>
        <v>1.5</v>
      </c>
      <c r="EC31" s="37">
        <f t="shared" si="86"/>
        <v>1.5</v>
      </c>
      <c r="ED31" s="37">
        <f t="shared" si="87"/>
        <v>1.5</v>
      </c>
      <c r="EE31" s="37">
        <f t="shared" si="88"/>
        <v>1.5</v>
      </c>
      <c r="EF31" s="37">
        <f t="shared" si="89"/>
        <v>1.5</v>
      </c>
      <c r="EG31" s="37">
        <f t="shared" si="90"/>
        <v>1.5</v>
      </c>
      <c r="EH31" s="37">
        <f t="shared" si="91"/>
        <v>1.5</v>
      </c>
    </row>
    <row r="32" spans="1:138" ht="20.25" customHeight="1">
      <c r="A32" s="55">
        <f t="shared" si="92"/>
        <v>1</v>
      </c>
      <c r="B32" s="51">
        <v>29</v>
      </c>
      <c r="C32" s="57" t="str">
        <f>'Ordine Entrata'!B32</f>
        <v> </v>
      </c>
      <c r="D32" s="58" t="str">
        <f>'Ordine Entrata'!D32</f>
        <v> </v>
      </c>
      <c r="E32" s="136"/>
      <c r="F32" s="135"/>
      <c r="G32" s="8"/>
      <c r="H32" s="135"/>
      <c r="I32" s="135"/>
      <c r="J32" s="8">
        <f t="shared" si="0"/>
        <v>0</v>
      </c>
      <c r="K32" s="20">
        <f t="shared" si="93"/>
        <v>6</v>
      </c>
      <c r="L32" s="20">
        <f t="shared" si="94"/>
        <v>11</v>
      </c>
      <c r="M32" s="20">
        <f t="shared" si="95"/>
        <v>16</v>
      </c>
      <c r="N32" s="20">
        <f t="shared" si="1"/>
        <v>21</v>
      </c>
      <c r="O32" s="20">
        <f t="shared" si="2"/>
        <v>26</v>
      </c>
      <c r="P32" s="20">
        <f t="shared" si="96"/>
        <v>31</v>
      </c>
      <c r="Q32" s="20">
        <f t="shared" si="97"/>
        <v>36</v>
      </c>
      <c r="R32" s="21">
        <f t="shared" si="67"/>
        <v>-40.5</v>
      </c>
      <c r="S32" s="136"/>
      <c r="T32" s="135"/>
      <c r="U32" s="20"/>
      <c r="V32" s="135"/>
      <c r="W32" s="135"/>
      <c r="X32" s="20">
        <f t="shared" si="3"/>
        <v>0</v>
      </c>
      <c r="Y32" s="20">
        <f t="shared" si="98"/>
        <v>6</v>
      </c>
      <c r="Z32" s="20">
        <f t="shared" si="99"/>
        <v>11</v>
      </c>
      <c r="AA32" s="20">
        <f t="shared" si="100"/>
        <v>16</v>
      </c>
      <c r="AB32" s="20">
        <f t="shared" si="4"/>
        <v>21</v>
      </c>
      <c r="AC32" s="20">
        <f t="shared" si="5"/>
        <v>26</v>
      </c>
      <c r="AD32" s="20">
        <f t="shared" si="101"/>
        <v>31</v>
      </c>
      <c r="AE32" s="20">
        <f t="shared" si="102"/>
        <v>36</v>
      </c>
      <c r="AF32" s="21">
        <f t="shared" si="68"/>
        <v>-40.5</v>
      </c>
      <c r="AG32" s="136"/>
      <c r="AH32" s="135"/>
      <c r="AI32" s="20"/>
      <c r="AJ32" s="135"/>
      <c r="AK32" s="135"/>
      <c r="AL32" s="20">
        <f t="shared" si="6"/>
        <v>0</v>
      </c>
      <c r="AM32" s="20">
        <f t="shared" si="103"/>
        <v>6</v>
      </c>
      <c r="AN32" s="20">
        <f t="shared" si="104"/>
        <v>11</v>
      </c>
      <c r="AO32" s="20">
        <f t="shared" si="105"/>
        <v>16</v>
      </c>
      <c r="AP32" s="20">
        <f t="shared" si="7"/>
        <v>21</v>
      </c>
      <c r="AQ32" s="20">
        <f t="shared" si="8"/>
        <v>26</v>
      </c>
      <c r="AR32" s="20">
        <f t="shared" si="106"/>
        <v>31</v>
      </c>
      <c r="AS32" s="20">
        <f t="shared" si="107"/>
        <v>36</v>
      </c>
      <c r="AT32" s="21">
        <f t="shared" si="69"/>
        <v>-40.5</v>
      </c>
      <c r="AU32" s="38">
        <f t="shared" si="108"/>
        <v>12.5</v>
      </c>
      <c r="AV32" s="20">
        <f t="shared" si="109"/>
        <v>24.5</v>
      </c>
      <c r="AW32" s="20">
        <f t="shared" si="110"/>
        <v>34.5</v>
      </c>
      <c r="AX32" s="20">
        <f t="shared" si="111"/>
        <v>-40.5</v>
      </c>
      <c r="AY32" s="20">
        <f t="shared" si="112"/>
        <v>-40.381512150000006</v>
      </c>
      <c r="AZ32" s="21">
        <f t="shared" si="113"/>
        <v>57</v>
      </c>
      <c r="BA32" s="21">
        <f t="shared" si="9"/>
        <v>118.5</v>
      </c>
      <c r="BB32" s="39">
        <f t="shared" si="10"/>
        <v>0</v>
      </c>
      <c r="BC32" s="39">
        <f t="shared" si="11"/>
        <v>-121.5</v>
      </c>
      <c r="BD32" s="39">
        <f t="shared" si="12"/>
        <v>0</v>
      </c>
      <c r="BE32" s="40">
        <f t="shared" si="114"/>
        <v>0</v>
      </c>
      <c r="BF32" s="41">
        <f t="shared" si="70"/>
        <v>1</v>
      </c>
      <c r="BG32" s="37">
        <f t="shared" si="71"/>
        <v>1.5</v>
      </c>
      <c r="BH32" s="37">
        <f t="shared" si="115"/>
        <v>1.5</v>
      </c>
      <c r="BI32" s="37">
        <f t="shared" si="116"/>
        <v>1.5</v>
      </c>
      <c r="BJ32" s="37">
        <f t="shared" si="117"/>
        <v>1.5</v>
      </c>
      <c r="BK32" s="37">
        <f t="shared" si="118"/>
        <v>1.5</v>
      </c>
      <c r="BL32" s="37">
        <f t="shared" si="119"/>
        <v>1.5</v>
      </c>
      <c r="BM32" s="37">
        <f t="shared" si="120"/>
        <v>1.5</v>
      </c>
      <c r="BN32" s="37">
        <f t="shared" si="121"/>
        <v>1.5</v>
      </c>
      <c r="BO32" s="37">
        <f t="shared" si="122"/>
        <v>1.5</v>
      </c>
      <c r="BP32" s="37">
        <f t="shared" si="123"/>
        <v>1.5</v>
      </c>
      <c r="BQ32" s="37">
        <f t="shared" si="124"/>
        <v>1.5</v>
      </c>
      <c r="BR32" s="37">
        <f t="shared" si="125"/>
        <v>1.5</v>
      </c>
      <c r="BS32" s="37">
        <f t="shared" si="126"/>
        <v>1.5</v>
      </c>
      <c r="BT32" s="37">
        <f t="shared" si="127"/>
        <v>1.5</v>
      </c>
      <c r="BU32" s="37">
        <f t="shared" si="128"/>
        <v>1.5</v>
      </c>
      <c r="BV32" s="37">
        <f t="shared" si="129"/>
        <v>1.5</v>
      </c>
      <c r="BW32" s="37">
        <f t="shared" si="130"/>
        <v>1.5</v>
      </c>
      <c r="BX32" s="37">
        <f t="shared" si="131"/>
        <v>1.5</v>
      </c>
      <c r="BY32" s="37">
        <f t="shared" si="132"/>
        <v>1.5</v>
      </c>
      <c r="BZ32" s="37">
        <f t="shared" si="133"/>
        <v>1.5</v>
      </c>
      <c r="CA32" s="37">
        <f t="shared" si="134"/>
        <v>1.5</v>
      </c>
      <c r="CB32" s="37">
        <f t="shared" si="135"/>
        <v>1.5</v>
      </c>
      <c r="CC32" s="37">
        <f t="shared" si="136"/>
        <v>1.5</v>
      </c>
      <c r="CD32" s="37">
        <f t="shared" si="137"/>
        <v>1.5</v>
      </c>
      <c r="CE32" s="37">
        <f t="shared" si="138"/>
        <v>1.5</v>
      </c>
      <c r="CF32" s="37">
        <f t="shared" si="139"/>
        <v>1.5</v>
      </c>
      <c r="CG32" s="37">
        <f t="shared" si="140"/>
        <v>1.5</v>
      </c>
      <c r="CH32" s="37">
        <f aca="true" t="shared" si="141" ref="CH32:CH83">IF($R32&gt;$R$31,1)+IF($R32=$R$31,0.5)+IF($AF32&gt;$AF$31,1)+IF($AF32=$AF$31,0.5)+IF($AT32&gt;$AT$31,1)+IF($AT32=$AT$31,0.5)</f>
        <v>1.5</v>
      </c>
      <c r="CI32" s="36"/>
      <c r="CJ32" s="37">
        <f t="shared" si="36"/>
        <v>1.5</v>
      </c>
      <c r="CK32" s="37">
        <f t="shared" si="37"/>
        <v>1.5</v>
      </c>
      <c r="CL32" s="37">
        <f t="shared" si="38"/>
        <v>1.5</v>
      </c>
      <c r="CM32" s="37">
        <f t="shared" si="39"/>
        <v>1.5</v>
      </c>
      <c r="CN32" s="37">
        <f t="shared" si="40"/>
        <v>1.5</v>
      </c>
      <c r="CO32" s="37">
        <f t="shared" si="41"/>
        <v>1.5</v>
      </c>
      <c r="CP32" s="37">
        <f t="shared" si="42"/>
        <v>1.5</v>
      </c>
      <c r="CQ32" s="37">
        <f t="shared" si="43"/>
        <v>1.5</v>
      </c>
      <c r="CR32" s="37">
        <f t="shared" si="44"/>
        <v>1.5</v>
      </c>
      <c r="CS32" s="37">
        <f t="shared" si="45"/>
        <v>1.5</v>
      </c>
      <c r="CT32" s="37">
        <f t="shared" si="46"/>
        <v>1.5</v>
      </c>
      <c r="CU32" s="37">
        <f t="shared" si="47"/>
        <v>1.5</v>
      </c>
      <c r="CV32" s="37">
        <f t="shared" si="48"/>
        <v>1.5</v>
      </c>
      <c r="CW32" s="37">
        <f t="shared" si="49"/>
        <v>1.5</v>
      </c>
      <c r="CX32" s="37">
        <f t="shared" si="50"/>
        <v>1.5</v>
      </c>
      <c r="CY32" s="37">
        <f t="shared" si="51"/>
        <v>1.5</v>
      </c>
      <c r="CZ32" s="37">
        <f t="shared" si="52"/>
        <v>1.5</v>
      </c>
      <c r="DA32" s="37">
        <f t="shared" si="53"/>
        <v>1.5</v>
      </c>
      <c r="DB32" s="37">
        <f t="shared" si="54"/>
        <v>1.5</v>
      </c>
      <c r="DC32" s="37">
        <f t="shared" si="55"/>
        <v>1.5</v>
      </c>
      <c r="DD32" s="37">
        <f t="shared" si="56"/>
        <v>1.5</v>
      </c>
      <c r="DE32" s="37">
        <f t="shared" si="57"/>
        <v>1.5</v>
      </c>
      <c r="DF32" s="37">
        <f t="shared" si="58"/>
        <v>1.5</v>
      </c>
      <c r="DG32" s="37">
        <f t="shared" si="59"/>
        <v>1.5</v>
      </c>
      <c r="DH32" s="37">
        <f t="shared" si="60"/>
        <v>1.5</v>
      </c>
      <c r="DI32" s="37">
        <f t="shared" si="61"/>
        <v>1.5</v>
      </c>
      <c r="DJ32" s="37">
        <f t="shared" si="62"/>
        <v>1.5</v>
      </c>
      <c r="DK32" s="37">
        <f t="shared" si="63"/>
        <v>1.5</v>
      </c>
      <c r="DL32" s="37">
        <f t="shared" si="64"/>
        <v>1.5</v>
      </c>
      <c r="DM32" s="37">
        <f t="shared" si="65"/>
        <v>1.5</v>
      </c>
      <c r="DN32" s="37">
        <f t="shared" si="66"/>
        <v>1.5</v>
      </c>
      <c r="DO32" s="37">
        <f t="shared" si="72"/>
        <v>1.5</v>
      </c>
      <c r="DP32" s="37">
        <f t="shared" si="73"/>
        <v>1.5</v>
      </c>
      <c r="DQ32" s="37">
        <f t="shared" si="74"/>
        <v>1.5</v>
      </c>
      <c r="DR32" s="37">
        <f t="shared" si="75"/>
        <v>1.5</v>
      </c>
      <c r="DS32" s="37">
        <f t="shared" si="76"/>
        <v>1.5</v>
      </c>
      <c r="DT32" s="37">
        <f t="shared" si="77"/>
        <v>1.5</v>
      </c>
      <c r="DU32" s="37">
        <f t="shared" si="78"/>
        <v>1.5</v>
      </c>
      <c r="DV32" s="37">
        <f t="shared" si="79"/>
        <v>1.5</v>
      </c>
      <c r="DW32" s="37">
        <f t="shared" si="80"/>
        <v>1.5</v>
      </c>
      <c r="DX32" s="37">
        <f t="shared" si="81"/>
        <v>1.5</v>
      </c>
      <c r="DY32" s="37">
        <f t="shared" si="82"/>
        <v>1.5</v>
      </c>
      <c r="DZ32" s="37">
        <f t="shared" si="83"/>
        <v>1.5</v>
      </c>
      <c r="EA32" s="37">
        <f t="shared" si="84"/>
        <v>1.5</v>
      </c>
      <c r="EB32" s="37">
        <f t="shared" si="85"/>
        <v>1.5</v>
      </c>
      <c r="EC32" s="37">
        <f t="shared" si="86"/>
        <v>1.5</v>
      </c>
      <c r="ED32" s="37">
        <f t="shared" si="87"/>
        <v>1.5</v>
      </c>
      <c r="EE32" s="37">
        <f t="shared" si="88"/>
        <v>1.5</v>
      </c>
      <c r="EF32" s="37">
        <f t="shared" si="89"/>
        <v>1.5</v>
      </c>
      <c r="EG32" s="37">
        <f t="shared" si="90"/>
        <v>1.5</v>
      </c>
      <c r="EH32" s="37">
        <f t="shared" si="91"/>
        <v>1.5</v>
      </c>
    </row>
    <row r="33" spans="1:138" ht="20.25" customHeight="1">
      <c r="A33" s="55">
        <f t="shared" si="92"/>
        <v>1</v>
      </c>
      <c r="B33" s="50">
        <v>30</v>
      </c>
      <c r="C33" s="57" t="str">
        <f>'Ordine Entrata'!B33</f>
        <v> </v>
      </c>
      <c r="D33" s="58" t="str">
        <f>'Ordine Entrata'!D33</f>
        <v> </v>
      </c>
      <c r="E33" s="136"/>
      <c r="F33" s="135"/>
      <c r="G33" s="8"/>
      <c r="H33" s="135"/>
      <c r="I33" s="135"/>
      <c r="J33" s="8">
        <f t="shared" si="0"/>
        <v>0</v>
      </c>
      <c r="K33" s="20">
        <f t="shared" si="93"/>
        <v>6</v>
      </c>
      <c r="L33" s="20">
        <f t="shared" si="94"/>
        <v>11</v>
      </c>
      <c r="M33" s="20">
        <f t="shared" si="95"/>
        <v>16</v>
      </c>
      <c r="N33" s="20">
        <f t="shared" si="1"/>
        <v>21</v>
      </c>
      <c r="O33" s="20">
        <f t="shared" si="2"/>
        <v>26</v>
      </c>
      <c r="P33" s="20">
        <f t="shared" si="96"/>
        <v>31</v>
      </c>
      <c r="Q33" s="20">
        <f t="shared" si="97"/>
        <v>36</v>
      </c>
      <c r="R33" s="21">
        <f t="shared" si="67"/>
        <v>-40.5</v>
      </c>
      <c r="S33" s="136"/>
      <c r="T33" s="135"/>
      <c r="U33" s="20"/>
      <c r="V33" s="135"/>
      <c r="W33" s="135"/>
      <c r="X33" s="20">
        <f t="shared" si="3"/>
        <v>0</v>
      </c>
      <c r="Y33" s="20">
        <f t="shared" si="98"/>
        <v>6</v>
      </c>
      <c r="Z33" s="20">
        <f t="shared" si="99"/>
        <v>11</v>
      </c>
      <c r="AA33" s="20">
        <f t="shared" si="100"/>
        <v>16</v>
      </c>
      <c r="AB33" s="20">
        <f t="shared" si="4"/>
        <v>21</v>
      </c>
      <c r="AC33" s="20">
        <f t="shared" si="5"/>
        <v>26</v>
      </c>
      <c r="AD33" s="20">
        <f t="shared" si="101"/>
        <v>31</v>
      </c>
      <c r="AE33" s="20">
        <f t="shared" si="102"/>
        <v>36</v>
      </c>
      <c r="AF33" s="21">
        <f t="shared" si="68"/>
        <v>-40.5</v>
      </c>
      <c r="AG33" s="136"/>
      <c r="AH33" s="135"/>
      <c r="AI33" s="20"/>
      <c r="AJ33" s="135"/>
      <c r="AK33" s="135"/>
      <c r="AL33" s="20">
        <f t="shared" si="6"/>
        <v>0</v>
      </c>
      <c r="AM33" s="20">
        <f t="shared" si="103"/>
        <v>6</v>
      </c>
      <c r="AN33" s="20">
        <f t="shared" si="104"/>
        <v>11</v>
      </c>
      <c r="AO33" s="20">
        <f t="shared" si="105"/>
        <v>16</v>
      </c>
      <c r="AP33" s="20">
        <f t="shared" si="7"/>
        <v>21</v>
      </c>
      <c r="AQ33" s="20">
        <f t="shared" si="8"/>
        <v>26</v>
      </c>
      <c r="AR33" s="20">
        <f t="shared" si="106"/>
        <v>31</v>
      </c>
      <c r="AS33" s="20">
        <f t="shared" si="107"/>
        <v>36</v>
      </c>
      <c r="AT33" s="21">
        <f t="shared" si="69"/>
        <v>-40.5</v>
      </c>
      <c r="AU33" s="38">
        <f t="shared" si="108"/>
        <v>12.5</v>
      </c>
      <c r="AV33" s="20">
        <f t="shared" si="109"/>
        <v>24.5</v>
      </c>
      <c r="AW33" s="20">
        <f t="shared" si="110"/>
        <v>34.5</v>
      </c>
      <c r="AX33" s="20">
        <f t="shared" si="111"/>
        <v>-40.5</v>
      </c>
      <c r="AY33" s="20">
        <f t="shared" si="112"/>
        <v>-40.381512150000006</v>
      </c>
      <c r="AZ33" s="21">
        <f t="shared" si="113"/>
        <v>57</v>
      </c>
      <c r="BA33" s="21">
        <f t="shared" si="9"/>
        <v>118.5</v>
      </c>
      <c r="BB33" s="39">
        <f t="shared" si="10"/>
        <v>0</v>
      </c>
      <c r="BC33" s="39">
        <f t="shared" si="11"/>
        <v>-121.5</v>
      </c>
      <c r="BD33" s="39">
        <f t="shared" si="12"/>
        <v>0</v>
      </c>
      <c r="BE33" s="40">
        <f t="shared" si="114"/>
        <v>0</v>
      </c>
      <c r="BF33" s="41">
        <f t="shared" si="70"/>
        <v>1</v>
      </c>
      <c r="BG33" s="37">
        <f t="shared" si="71"/>
        <v>1.5</v>
      </c>
      <c r="BH33" s="37">
        <f t="shared" si="115"/>
        <v>1.5</v>
      </c>
      <c r="BI33" s="37">
        <f t="shared" si="116"/>
        <v>1.5</v>
      </c>
      <c r="BJ33" s="37">
        <f t="shared" si="117"/>
        <v>1.5</v>
      </c>
      <c r="BK33" s="37">
        <f t="shared" si="118"/>
        <v>1.5</v>
      </c>
      <c r="BL33" s="37">
        <f t="shared" si="119"/>
        <v>1.5</v>
      </c>
      <c r="BM33" s="37">
        <f t="shared" si="120"/>
        <v>1.5</v>
      </c>
      <c r="BN33" s="37">
        <f t="shared" si="121"/>
        <v>1.5</v>
      </c>
      <c r="BO33" s="37">
        <f t="shared" si="122"/>
        <v>1.5</v>
      </c>
      <c r="BP33" s="37">
        <f t="shared" si="123"/>
        <v>1.5</v>
      </c>
      <c r="BQ33" s="37">
        <f t="shared" si="124"/>
        <v>1.5</v>
      </c>
      <c r="BR33" s="37">
        <f t="shared" si="125"/>
        <v>1.5</v>
      </c>
      <c r="BS33" s="37">
        <f t="shared" si="126"/>
        <v>1.5</v>
      </c>
      <c r="BT33" s="37">
        <f t="shared" si="127"/>
        <v>1.5</v>
      </c>
      <c r="BU33" s="37">
        <f t="shared" si="128"/>
        <v>1.5</v>
      </c>
      <c r="BV33" s="37">
        <f t="shared" si="129"/>
        <v>1.5</v>
      </c>
      <c r="BW33" s="37">
        <f t="shared" si="130"/>
        <v>1.5</v>
      </c>
      <c r="BX33" s="37">
        <f t="shared" si="131"/>
        <v>1.5</v>
      </c>
      <c r="BY33" s="37">
        <f t="shared" si="132"/>
        <v>1.5</v>
      </c>
      <c r="BZ33" s="37">
        <f t="shared" si="133"/>
        <v>1.5</v>
      </c>
      <c r="CA33" s="37">
        <f t="shared" si="134"/>
        <v>1.5</v>
      </c>
      <c r="CB33" s="37">
        <f t="shared" si="135"/>
        <v>1.5</v>
      </c>
      <c r="CC33" s="37">
        <f t="shared" si="136"/>
        <v>1.5</v>
      </c>
      <c r="CD33" s="37">
        <f t="shared" si="137"/>
        <v>1.5</v>
      </c>
      <c r="CE33" s="37">
        <f t="shared" si="138"/>
        <v>1.5</v>
      </c>
      <c r="CF33" s="37">
        <f t="shared" si="139"/>
        <v>1.5</v>
      </c>
      <c r="CG33" s="37">
        <f t="shared" si="140"/>
        <v>1.5</v>
      </c>
      <c r="CH33" s="37">
        <f t="shared" si="141"/>
        <v>1.5</v>
      </c>
      <c r="CI33" s="37">
        <f aca="true" t="shared" si="142" ref="CI33:CI83">IF($R33&gt;$R$32,1)+IF($R33=$R$32,0.5)+IF($AF33&gt;$AF$32,1)+IF($AF33=$AF$32,0.5)+IF($AT33&gt;$AT$32,1)+IF($AT33=$AT$32,0.5)</f>
        <v>1.5</v>
      </c>
      <c r="CJ33" s="36"/>
      <c r="CK33" s="37">
        <f t="shared" si="37"/>
        <v>1.5</v>
      </c>
      <c r="CL33" s="37">
        <f t="shared" si="38"/>
        <v>1.5</v>
      </c>
      <c r="CM33" s="37">
        <f t="shared" si="39"/>
        <v>1.5</v>
      </c>
      <c r="CN33" s="37">
        <f t="shared" si="40"/>
        <v>1.5</v>
      </c>
      <c r="CO33" s="37">
        <f t="shared" si="41"/>
        <v>1.5</v>
      </c>
      <c r="CP33" s="37">
        <f t="shared" si="42"/>
        <v>1.5</v>
      </c>
      <c r="CQ33" s="37">
        <f t="shared" si="43"/>
        <v>1.5</v>
      </c>
      <c r="CR33" s="37">
        <f t="shared" si="44"/>
        <v>1.5</v>
      </c>
      <c r="CS33" s="37">
        <f t="shared" si="45"/>
        <v>1.5</v>
      </c>
      <c r="CT33" s="37">
        <f t="shared" si="46"/>
        <v>1.5</v>
      </c>
      <c r="CU33" s="37">
        <f t="shared" si="47"/>
        <v>1.5</v>
      </c>
      <c r="CV33" s="37">
        <f t="shared" si="48"/>
        <v>1.5</v>
      </c>
      <c r="CW33" s="37">
        <f t="shared" si="49"/>
        <v>1.5</v>
      </c>
      <c r="CX33" s="37">
        <f t="shared" si="50"/>
        <v>1.5</v>
      </c>
      <c r="CY33" s="37">
        <f t="shared" si="51"/>
        <v>1.5</v>
      </c>
      <c r="CZ33" s="37">
        <f t="shared" si="52"/>
        <v>1.5</v>
      </c>
      <c r="DA33" s="37">
        <f t="shared" si="53"/>
        <v>1.5</v>
      </c>
      <c r="DB33" s="37">
        <f t="shared" si="54"/>
        <v>1.5</v>
      </c>
      <c r="DC33" s="37">
        <f t="shared" si="55"/>
        <v>1.5</v>
      </c>
      <c r="DD33" s="37">
        <f t="shared" si="56"/>
        <v>1.5</v>
      </c>
      <c r="DE33" s="37">
        <f t="shared" si="57"/>
        <v>1.5</v>
      </c>
      <c r="DF33" s="37">
        <f t="shared" si="58"/>
        <v>1.5</v>
      </c>
      <c r="DG33" s="37">
        <f t="shared" si="59"/>
        <v>1.5</v>
      </c>
      <c r="DH33" s="37">
        <f t="shared" si="60"/>
        <v>1.5</v>
      </c>
      <c r="DI33" s="37">
        <f t="shared" si="61"/>
        <v>1.5</v>
      </c>
      <c r="DJ33" s="37">
        <f t="shared" si="62"/>
        <v>1.5</v>
      </c>
      <c r="DK33" s="37">
        <f t="shared" si="63"/>
        <v>1.5</v>
      </c>
      <c r="DL33" s="37">
        <f t="shared" si="64"/>
        <v>1.5</v>
      </c>
      <c r="DM33" s="37">
        <f t="shared" si="65"/>
        <v>1.5</v>
      </c>
      <c r="DN33" s="37">
        <f t="shared" si="66"/>
        <v>1.5</v>
      </c>
      <c r="DO33" s="37">
        <f t="shared" si="72"/>
        <v>1.5</v>
      </c>
      <c r="DP33" s="37">
        <f t="shared" si="73"/>
        <v>1.5</v>
      </c>
      <c r="DQ33" s="37">
        <f t="shared" si="74"/>
        <v>1.5</v>
      </c>
      <c r="DR33" s="37">
        <f t="shared" si="75"/>
        <v>1.5</v>
      </c>
      <c r="DS33" s="37">
        <f t="shared" si="76"/>
        <v>1.5</v>
      </c>
      <c r="DT33" s="37">
        <f t="shared" si="77"/>
        <v>1.5</v>
      </c>
      <c r="DU33" s="37">
        <f t="shared" si="78"/>
        <v>1.5</v>
      </c>
      <c r="DV33" s="37">
        <f t="shared" si="79"/>
        <v>1.5</v>
      </c>
      <c r="DW33" s="37">
        <f t="shared" si="80"/>
        <v>1.5</v>
      </c>
      <c r="DX33" s="37">
        <f t="shared" si="81"/>
        <v>1.5</v>
      </c>
      <c r="DY33" s="37">
        <f t="shared" si="82"/>
        <v>1.5</v>
      </c>
      <c r="DZ33" s="37">
        <f t="shared" si="83"/>
        <v>1.5</v>
      </c>
      <c r="EA33" s="37">
        <f t="shared" si="84"/>
        <v>1.5</v>
      </c>
      <c r="EB33" s="37">
        <f t="shared" si="85"/>
        <v>1.5</v>
      </c>
      <c r="EC33" s="37">
        <f t="shared" si="86"/>
        <v>1.5</v>
      </c>
      <c r="ED33" s="37">
        <f t="shared" si="87"/>
        <v>1.5</v>
      </c>
      <c r="EE33" s="37">
        <f t="shared" si="88"/>
        <v>1.5</v>
      </c>
      <c r="EF33" s="37">
        <f t="shared" si="89"/>
        <v>1.5</v>
      </c>
      <c r="EG33" s="37">
        <f t="shared" si="90"/>
        <v>1.5</v>
      </c>
      <c r="EH33" s="37">
        <f t="shared" si="91"/>
        <v>1.5</v>
      </c>
    </row>
    <row r="34" spans="1:138" ht="20.25" customHeight="1">
      <c r="A34" s="55">
        <f t="shared" si="92"/>
        <v>1</v>
      </c>
      <c r="B34" s="50">
        <v>31</v>
      </c>
      <c r="C34" s="57" t="str">
        <f>'Ordine Entrata'!B34</f>
        <v> </v>
      </c>
      <c r="D34" s="58" t="str">
        <f>'Ordine Entrata'!D34</f>
        <v> </v>
      </c>
      <c r="E34" s="136"/>
      <c r="F34" s="135"/>
      <c r="G34" s="8"/>
      <c r="H34" s="135"/>
      <c r="I34" s="135"/>
      <c r="J34" s="8">
        <f t="shared" si="0"/>
        <v>0</v>
      </c>
      <c r="K34" s="20">
        <f t="shared" si="93"/>
        <v>6</v>
      </c>
      <c r="L34" s="20">
        <f t="shared" si="94"/>
        <v>11</v>
      </c>
      <c r="M34" s="20">
        <f t="shared" si="95"/>
        <v>16</v>
      </c>
      <c r="N34" s="20">
        <f t="shared" si="1"/>
        <v>21</v>
      </c>
      <c r="O34" s="20">
        <f t="shared" si="2"/>
        <v>26</v>
      </c>
      <c r="P34" s="20">
        <f t="shared" si="96"/>
        <v>31</v>
      </c>
      <c r="Q34" s="20">
        <f t="shared" si="97"/>
        <v>36</v>
      </c>
      <c r="R34" s="21">
        <f t="shared" si="67"/>
        <v>-40.5</v>
      </c>
      <c r="S34" s="136"/>
      <c r="T34" s="135"/>
      <c r="U34" s="20"/>
      <c r="V34" s="135"/>
      <c r="W34" s="135"/>
      <c r="X34" s="20">
        <f t="shared" si="3"/>
        <v>0</v>
      </c>
      <c r="Y34" s="20">
        <f t="shared" si="98"/>
        <v>6</v>
      </c>
      <c r="Z34" s="20">
        <f t="shared" si="99"/>
        <v>11</v>
      </c>
      <c r="AA34" s="20">
        <f t="shared" si="100"/>
        <v>16</v>
      </c>
      <c r="AB34" s="20">
        <f t="shared" si="4"/>
        <v>21</v>
      </c>
      <c r="AC34" s="20">
        <f t="shared" si="5"/>
        <v>26</v>
      </c>
      <c r="AD34" s="20">
        <f t="shared" si="101"/>
        <v>31</v>
      </c>
      <c r="AE34" s="20">
        <f t="shared" si="102"/>
        <v>36</v>
      </c>
      <c r="AF34" s="21">
        <f t="shared" si="68"/>
        <v>-40.5</v>
      </c>
      <c r="AG34" s="136"/>
      <c r="AH34" s="135"/>
      <c r="AI34" s="20"/>
      <c r="AJ34" s="135"/>
      <c r="AK34" s="135"/>
      <c r="AL34" s="20">
        <f t="shared" si="6"/>
        <v>0</v>
      </c>
      <c r="AM34" s="20">
        <f t="shared" si="103"/>
        <v>6</v>
      </c>
      <c r="AN34" s="20">
        <f t="shared" si="104"/>
        <v>11</v>
      </c>
      <c r="AO34" s="20">
        <f t="shared" si="105"/>
        <v>16</v>
      </c>
      <c r="AP34" s="20">
        <f t="shared" si="7"/>
        <v>21</v>
      </c>
      <c r="AQ34" s="20">
        <f t="shared" si="8"/>
        <v>26</v>
      </c>
      <c r="AR34" s="20">
        <f t="shared" si="106"/>
        <v>31</v>
      </c>
      <c r="AS34" s="20">
        <f t="shared" si="107"/>
        <v>36</v>
      </c>
      <c r="AT34" s="21">
        <f t="shared" si="69"/>
        <v>-40.5</v>
      </c>
      <c r="AU34" s="38">
        <f t="shared" si="108"/>
        <v>12.5</v>
      </c>
      <c r="AV34" s="20">
        <f t="shared" si="109"/>
        <v>24.5</v>
      </c>
      <c r="AW34" s="20">
        <f t="shared" si="110"/>
        <v>34.5</v>
      </c>
      <c r="AX34" s="20">
        <f t="shared" si="111"/>
        <v>-40.5</v>
      </c>
      <c r="AY34" s="20">
        <f t="shared" si="112"/>
        <v>-40.381512150000006</v>
      </c>
      <c r="AZ34" s="21">
        <f t="shared" si="113"/>
        <v>57</v>
      </c>
      <c r="BA34" s="21">
        <f t="shared" si="9"/>
        <v>118.5</v>
      </c>
      <c r="BB34" s="39">
        <f t="shared" si="10"/>
        <v>0</v>
      </c>
      <c r="BC34" s="39">
        <f t="shared" si="11"/>
        <v>-121.5</v>
      </c>
      <c r="BD34" s="39">
        <f t="shared" si="12"/>
        <v>0</v>
      </c>
      <c r="BE34" s="40">
        <f t="shared" si="114"/>
        <v>0</v>
      </c>
      <c r="BF34" s="41">
        <f t="shared" si="70"/>
        <v>1</v>
      </c>
      <c r="BG34" s="37">
        <f t="shared" si="71"/>
        <v>1.5</v>
      </c>
      <c r="BH34" s="37">
        <f t="shared" si="115"/>
        <v>1.5</v>
      </c>
      <c r="BI34" s="37">
        <f t="shared" si="116"/>
        <v>1.5</v>
      </c>
      <c r="BJ34" s="37">
        <f t="shared" si="117"/>
        <v>1.5</v>
      </c>
      <c r="BK34" s="37">
        <f t="shared" si="118"/>
        <v>1.5</v>
      </c>
      <c r="BL34" s="37">
        <f t="shared" si="119"/>
        <v>1.5</v>
      </c>
      <c r="BM34" s="37">
        <f t="shared" si="120"/>
        <v>1.5</v>
      </c>
      <c r="BN34" s="37">
        <f t="shared" si="121"/>
        <v>1.5</v>
      </c>
      <c r="BO34" s="37">
        <f t="shared" si="122"/>
        <v>1.5</v>
      </c>
      <c r="BP34" s="37">
        <f t="shared" si="123"/>
        <v>1.5</v>
      </c>
      <c r="BQ34" s="37">
        <f t="shared" si="124"/>
        <v>1.5</v>
      </c>
      <c r="BR34" s="37">
        <f t="shared" si="125"/>
        <v>1.5</v>
      </c>
      <c r="BS34" s="37">
        <f t="shared" si="126"/>
        <v>1.5</v>
      </c>
      <c r="BT34" s="37">
        <f t="shared" si="127"/>
        <v>1.5</v>
      </c>
      <c r="BU34" s="37">
        <f t="shared" si="128"/>
        <v>1.5</v>
      </c>
      <c r="BV34" s="37">
        <f t="shared" si="129"/>
        <v>1.5</v>
      </c>
      <c r="BW34" s="37">
        <f t="shared" si="130"/>
        <v>1.5</v>
      </c>
      <c r="BX34" s="37">
        <f t="shared" si="131"/>
        <v>1.5</v>
      </c>
      <c r="BY34" s="37">
        <f t="shared" si="132"/>
        <v>1.5</v>
      </c>
      <c r="BZ34" s="37">
        <f t="shared" si="133"/>
        <v>1.5</v>
      </c>
      <c r="CA34" s="37">
        <f t="shared" si="134"/>
        <v>1.5</v>
      </c>
      <c r="CB34" s="37">
        <f t="shared" si="135"/>
        <v>1.5</v>
      </c>
      <c r="CC34" s="37">
        <f t="shared" si="136"/>
        <v>1.5</v>
      </c>
      <c r="CD34" s="37">
        <f t="shared" si="137"/>
        <v>1.5</v>
      </c>
      <c r="CE34" s="37">
        <f t="shared" si="138"/>
        <v>1.5</v>
      </c>
      <c r="CF34" s="37">
        <f t="shared" si="139"/>
        <v>1.5</v>
      </c>
      <c r="CG34" s="37">
        <f t="shared" si="140"/>
        <v>1.5</v>
      </c>
      <c r="CH34" s="37">
        <f t="shared" si="141"/>
        <v>1.5</v>
      </c>
      <c r="CI34" s="37">
        <f t="shared" si="142"/>
        <v>1.5</v>
      </c>
      <c r="CJ34" s="37">
        <f aca="true" t="shared" si="143" ref="CJ34:CJ83">IF($R34&gt;$R$33,1)+IF($R34=$R$33,0.5)+IF($AF34&gt;$AF$33,1)+IF($AF34=$AF$33,0.5)+IF($AT34&gt;$AT$33,1)+IF($AT34=$AT$33,0.5)</f>
        <v>1.5</v>
      </c>
      <c r="CK34" s="36"/>
      <c r="CL34" s="37">
        <f t="shared" si="38"/>
        <v>1.5</v>
      </c>
      <c r="CM34" s="37">
        <f t="shared" si="39"/>
        <v>1.5</v>
      </c>
      <c r="CN34" s="37">
        <f t="shared" si="40"/>
        <v>1.5</v>
      </c>
      <c r="CO34" s="37">
        <f t="shared" si="41"/>
        <v>1.5</v>
      </c>
      <c r="CP34" s="37">
        <f t="shared" si="42"/>
        <v>1.5</v>
      </c>
      <c r="CQ34" s="37">
        <f t="shared" si="43"/>
        <v>1.5</v>
      </c>
      <c r="CR34" s="37">
        <f t="shared" si="44"/>
        <v>1.5</v>
      </c>
      <c r="CS34" s="37">
        <f t="shared" si="45"/>
        <v>1.5</v>
      </c>
      <c r="CT34" s="37">
        <f t="shared" si="46"/>
        <v>1.5</v>
      </c>
      <c r="CU34" s="37">
        <f t="shared" si="47"/>
        <v>1.5</v>
      </c>
      <c r="CV34" s="37">
        <f t="shared" si="48"/>
        <v>1.5</v>
      </c>
      <c r="CW34" s="37">
        <f t="shared" si="49"/>
        <v>1.5</v>
      </c>
      <c r="CX34" s="37">
        <f t="shared" si="50"/>
        <v>1.5</v>
      </c>
      <c r="CY34" s="37">
        <f t="shared" si="51"/>
        <v>1.5</v>
      </c>
      <c r="CZ34" s="37">
        <f t="shared" si="52"/>
        <v>1.5</v>
      </c>
      <c r="DA34" s="37">
        <f t="shared" si="53"/>
        <v>1.5</v>
      </c>
      <c r="DB34" s="37">
        <f t="shared" si="54"/>
        <v>1.5</v>
      </c>
      <c r="DC34" s="37">
        <f t="shared" si="55"/>
        <v>1.5</v>
      </c>
      <c r="DD34" s="37">
        <f t="shared" si="56"/>
        <v>1.5</v>
      </c>
      <c r="DE34" s="37">
        <f t="shared" si="57"/>
        <v>1.5</v>
      </c>
      <c r="DF34" s="37">
        <f t="shared" si="58"/>
        <v>1.5</v>
      </c>
      <c r="DG34" s="37">
        <f t="shared" si="59"/>
        <v>1.5</v>
      </c>
      <c r="DH34" s="37">
        <f t="shared" si="60"/>
        <v>1.5</v>
      </c>
      <c r="DI34" s="37">
        <f t="shared" si="61"/>
        <v>1.5</v>
      </c>
      <c r="DJ34" s="37">
        <f t="shared" si="62"/>
        <v>1.5</v>
      </c>
      <c r="DK34" s="37">
        <f t="shared" si="63"/>
        <v>1.5</v>
      </c>
      <c r="DL34" s="37">
        <f t="shared" si="64"/>
        <v>1.5</v>
      </c>
      <c r="DM34" s="37">
        <f t="shared" si="65"/>
        <v>1.5</v>
      </c>
      <c r="DN34" s="37">
        <f t="shared" si="66"/>
        <v>1.5</v>
      </c>
      <c r="DO34" s="37">
        <f t="shared" si="72"/>
        <v>1.5</v>
      </c>
      <c r="DP34" s="37">
        <f t="shared" si="73"/>
        <v>1.5</v>
      </c>
      <c r="DQ34" s="37">
        <f t="shared" si="74"/>
        <v>1.5</v>
      </c>
      <c r="DR34" s="37">
        <f t="shared" si="75"/>
        <v>1.5</v>
      </c>
      <c r="DS34" s="37">
        <f t="shared" si="76"/>
        <v>1.5</v>
      </c>
      <c r="DT34" s="37">
        <f t="shared" si="77"/>
        <v>1.5</v>
      </c>
      <c r="DU34" s="37">
        <f t="shared" si="78"/>
        <v>1.5</v>
      </c>
      <c r="DV34" s="37">
        <f t="shared" si="79"/>
        <v>1.5</v>
      </c>
      <c r="DW34" s="37">
        <f t="shared" si="80"/>
        <v>1.5</v>
      </c>
      <c r="DX34" s="37">
        <f t="shared" si="81"/>
        <v>1.5</v>
      </c>
      <c r="DY34" s="37">
        <f t="shared" si="82"/>
        <v>1.5</v>
      </c>
      <c r="DZ34" s="37">
        <f t="shared" si="83"/>
        <v>1.5</v>
      </c>
      <c r="EA34" s="37">
        <f t="shared" si="84"/>
        <v>1.5</v>
      </c>
      <c r="EB34" s="37">
        <f t="shared" si="85"/>
        <v>1.5</v>
      </c>
      <c r="EC34" s="37">
        <f t="shared" si="86"/>
        <v>1.5</v>
      </c>
      <c r="ED34" s="37">
        <f t="shared" si="87"/>
        <v>1.5</v>
      </c>
      <c r="EE34" s="37">
        <f t="shared" si="88"/>
        <v>1.5</v>
      </c>
      <c r="EF34" s="37">
        <f t="shared" si="89"/>
        <v>1.5</v>
      </c>
      <c r="EG34" s="37">
        <f t="shared" si="90"/>
        <v>1.5</v>
      </c>
      <c r="EH34" s="37">
        <f t="shared" si="91"/>
        <v>1.5</v>
      </c>
    </row>
    <row r="35" spans="1:138" ht="20.25" customHeight="1">
      <c r="A35" s="55">
        <f t="shared" si="92"/>
        <v>1</v>
      </c>
      <c r="B35" s="50">
        <v>32</v>
      </c>
      <c r="C35" s="57" t="str">
        <f>'Ordine Entrata'!B35</f>
        <v> </v>
      </c>
      <c r="D35" s="58" t="str">
        <f>'Ordine Entrata'!D35</f>
        <v> </v>
      </c>
      <c r="E35" s="136"/>
      <c r="F35" s="135"/>
      <c r="G35" s="8"/>
      <c r="H35" s="135"/>
      <c r="I35" s="135"/>
      <c r="J35" s="8">
        <f t="shared" si="0"/>
        <v>0</v>
      </c>
      <c r="K35" s="20">
        <f t="shared" si="93"/>
        <v>6</v>
      </c>
      <c r="L35" s="20">
        <f t="shared" si="94"/>
        <v>11</v>
      </c>
      <c r="M35" s="20">
        <f t="shared" si="95"/>
        <v>16</v>
      </c>
      <c r="N35" s="20">
        <f t="shared" si="1"/>
        <v>21</v>
      </c>
      <c r="O35" s="20">
        <f t="shared" si="2"/>
        <v>26</v>
      </c>
      <c r="P35" s="20">
        <f t="shared" si="96"/>
        <v>31</v>
      </c>
      <c r="Q35" s="20">
        <f t="shared" si="97"/>
        <v>36</v>
      </c>
      <c r="R35" s="21">
        <f t="shared" si="67"/>
        <v>-40.5</v>
      </c>
      <c r="S35" s="136"/>
      <c r="T35" s="135"/>
      <c r="U35" s="20"/>
      <c r="V35" s="135"/>
      <c r="W35" s="135"/>
      <c r="X35" s="20">
        <f t="shared" si="3"/>
        <v>0</v>
      </c>
      <c r="Y35" s="20">
        <f t="shared" si="98"/>
        <v>6</v>
      </c>
      <c r="Z35" s="20">
        <f t="shared" si="99"/>
        <v>11</v>
      </c>
      <c r="AA35" s="20">
        <f t="shared" si="100"/>
        <v>16</v>
      </c>
      <c r="AB35" s="20">
        <f t="shared" si="4"/>
        <v>21</v>
      </c>
      <c r="AC35" s="20">
        <f t="shared" si="5"/>
        <v>26</v>
      </c>
      <c r="AD35" s="20">
        <f t="shared" si="101"/>
        <v>31</v>
      </c>
      <c r="AE35" s="20">
        <f t="shared" si="102"/>
        <v>36</v>
      </c>
      <c r="AF35" s="21">
        <f t="shared" si="68"/>
        <v>-40.5</v>
      </c>
      <c r="AG35" s="136"/>
      <c r="AH35" s="135"/>
      <c r="AI35" s="20"/>
      <c r="AJ35" s="135"/>
      <c r="AK35" s="135"/>
      <c r="AL35" s="20">
        <f t="shared" si="6"/>
        <v>0</v>
      </c>
      <c r="AM35" s="20">
        <f t="shared" si="103"/>
        <v>6</v>
      </c>
      <c r="AN35" s="20">
        <f t="shared" si="104"/>
        <v>11</v>
      </c>
      <c r="AO35" s="20">
        <f t="shared" si="105"/>
        <v>16</v>
      </c>
      <c r="AP35" s="20">
        <f t="shared" si="7"/>
        <v>21</v>
      </c>
      <c r="AQ35" s="20">
        <f t="shared" si="8"/>
        <v>26</v>
      </c>
      <c r="AR35" s="20">
        <f t="shared" si="106"/>
        <v>31</v>
      </c>
      <c r="AS35" s="20">
        <f t="shared" si="107"/>
        <v>36</v>
      </c>
      <c r="AT35" s="21">
        <f t="shared" si="69"/>
        <v>-40.5</v>
      </c>
      <c r="AU35" s="38">
        <f t="shared" si="108"/>
        <v>12.5</v>
      </c>
      <c r="AV35" s="20">
        <f t="shared" si="109"/>
        <v>24.5</v>
      </c>
      <c r="AW35" s="20">
        <f t="shared" si="110"/>
        <v>34.5</v>
      </c>
      <c r="AX35" s="20">
        <f t="shared" si="111"/>
        <v>-40.5</v>
      </c>
      <c r="AY35" s="20">
        <f t="shared" si="112"/>
        <v>-40.381512150000006</v>
      </c>
      <c r="AZ35" s="21">
        <f t="shared" si="113"/>
        <v>57</v>
      </c>
      <c r="BA35" s="21">
        <f t="shared" si="9"/>
        <v>118.5</v>
      </c>
      <c r="BB35" s="39">
        <f t="shared" si="10"/>
        <v>0</v>
      </c>
      <c r="BC35" s="39">
        <f t="shared" si="11"/>
        <v>-121.5</v>
      </c>
      <c r="BD35" s="39">
        <f t="shared" si="12"/>
        <v>0</v>
      </c>
      <c r="BE35" s="40">
        <f t="shared" si="114"/>
        <v>0</v>
      </c>
      <c r="BF35" s="41">
        <f t="shared" si="70"/>
        <v>1</v>
      </c>
      <c r="BG35" s="37">
        <f t="shared" si="71"/>
        <v>1.5</v>
      </c>
      <c r="BH35" s="37">
        <f t="shared" si="115"/>
        <v>1.5</v>
      </c>
      <c r="BI35" s="37">
        <f t="shared" si="116"/>
        <v>1.5</v>
      </c>
      <c r="BJ35" s="37">
        <f t="shared" si="117"/>
        <v>1.5</v>
      </c>
      <c r="BK35" s="37">
        <f t="shared" si="118"/>
        <v>1.5</v>
      </c>
      <c r="BL35" s="37">
        <f t="shared" si="119"/>
        <v>1.5</v>
      </c>
      <c r="BM35" s="37">
        <f t="shared" si="120"/>
        <v>1.5</v>
      </c>
      <c r="BN35" s="37">
        <f t="shared" si="121"/>
        <v>1.5</v>
      </c>
      <c r="BO35" s="37">
        <f t="shared" si="122"/>
        <v>1.5</v>
      </c>
      <c r="BP35" s="37">
        <f t="shared" si="123"/>
        <v>1.5</v>
      </c>
      <c r="BQ35" s="37">
        <f t="shared" si="124"/>
        <v>1.5</v>
      </c>
      <c r="BR35" s="37">
        <f t="shared" si="125"/>
        <v>1.5</v>
      </c>
      <c r="BS35" s="37">
        <f t="shared" si="126"/>
        <v>1.5</v>
      </c>
      <c r="BT35" s="37">
        <f t="shared" si="127"/>
        <v>1.5</v>
      </c>
      <c r="BU35" s="37">
        <f t="shared" si="128"/>
        <v>1.5</v>
      </c>
      <c r="BV35" s="37">
        <f t="shared" si="129"/>
        <v>1.5</v>
      </c>
      <c r="BW35" s="37">
        <f t="shared" si="130"/>
        <v>1.5</v>
      </c>
      <c r="BX35" s="37">
        <f t="shared" si="131"/>
        <v>1.5</v>
      </c>
      <c r="BY35" s="37">
        <f t="shared" si="132"/>
        <v>1.5</v>
      </c>
      <c r="BZ35" s="37">
        <f t="shared" si="133"/>
        <v>1.5</v>
      </c>
      <c r="CA35" s="37">
        <f t="shared" si="134"/>
        <v>1.5</v>
      </c>
      <c r="CB35" s="37">
        <f t="shared" si="135"/>
        <v>1.5</v>
      </c>
      <c r="CC35" s="37">
        <f t="shared" si="136"/>
        <v>1.5</v>
      </c>
      <c r="CD35" s="37">
        <f t="shared" si="137"/>
        <v>1.5</v>
      </c>
      <c r="CE35" s="37">
        <f t="shared" si="138"/>
        <v>1.5</v>
      </c>
      <c r="CF35" s="37">
        <f t="shared" si="139"/>
        <v>1.5</v>
      </c>
      <c r="CG35" s="37">
        <f t="shared" si="140"/>
        <v>1.5</v>
      </c>
      <c r="CH35" s="37">
        <f t="shared" si="141"/>
        <v>1.5</v>
      </c>
      <c r="CI35" s="37">
        <f t="shared" si="142"/>
        <v>1.5</v>
      </c>
      <c r="CJ35" s="37">
        <f t="shared" si="143"/>
        <v>1.5</v>
      </c>
      <c r="CK35" s="37">
        <f aca="true" t="shared" si="144" ref="CK35:CK83">IF($R35&gt;$R$34,1)+IF($R35=$R$34,0.5)+IF($AF35&gt;$AF$34,1)+IF($AF35=$AF$34,0.5)+IF($AT35&gt;$AT$34,1)+IF($AT35=$AT$34,0.5)</f>
        <v>1.5</v>
      </c>
      <c r="CL35" s="36"/>
      <c r="CM35" s="37">
        <f t="shared" si="39"/>
        <v>1.5</v>
      </c>
      <c r="CN35" s="37">
        <f t="shared" si="40"/>
        <v>1.5</v>
      </c>
      <c r="CO35" s="37">
        <f t="shared" si="41"/>
        <v>1.5</v>
      </c>
      <c r="CP35" s="37">
        <f t="shared" si="42"/>
        <v>1.5</v>
      </c>
      <c r="CQ35" s="37">
        <f t="shared" si="43"/>
        <v>1.5</v>
      </c>
      <c r="CR35" s="37">
        <f t="shared" si="44"/>
        <v>1.5</v>
      </c>
      <c r="CS35" s="37">
        <f t="shared" si="45"/>
        <v>1.5</v>
      </c>
      <c r="CT35" s="37">
        <f t="shared" si="46"/>
        <v>1.5</v>
      </c>
      <c r="CU35" s="37">
        <f t="shared" si="47"/>
        <v>1.5</v>
      </c>
      <c r="CV35" s="37">
        <f t="shared" si="48"/>
        <v>1.5</v>
      </c>
      <c r="CW35" s="37">
        <f t="shared" si="49"/>
        <v>1.5</v>
      </c>
      <c r="CX35" s="37">
        <f t="shared" si="50"/>
        <v>1.5</v>
      </c>
      <c r="CY35" s="37">
        <f t="shared" si="51"/>
        <v>1.5</v>
      </c>
      <c r="CZ35" s="37">
        <f t="shared" si="52"/>
        <v>1.5</v>
      </c>
      <c r="DA35" s="37">
        <f t="shared" si="53"/>
        <v>1.5</v>
      </c>
      <c r="DB35" s="37">
        <f t="shared" si="54"/>
        <v>1.5</v>
      </c>
      <c r="DC35" s="37">
        <f t="shared" si="55"/>
        <v>1.5</v>
      </c>
      <c r="DD35" s="37">
        <f t="shared" si="56"/>
        <v>1.5</v>
      </c>
      <c r="DE35" s="37">
        <f t="shared" si="57"/>
        <v>1.5</v>
      </c>
      <c r="DF35" s="37">
        <f t="shared" si="58"/>
        <v>1.5</v>
      </c>
      <c r="DG35" s="37">
        <f t="shared" si="59"/>
        <v>1.5</v>
      </c>
      <c r="DH35" s="37">
        <f t="shared" si="60"/>
        <v>1.5</v>
      </c>
      <c r="DI35" s="37">
        <f t="shared" si="61"/>
        <v>1.5</v>
      </c>
      <c r="DJ35" s="37">
        <f t="shared" si="62"/>
        <v>1.5</v>
      </c>
      <c r="DK35" s="37">
        <f t="shared" si="63"/>
        <v>1.5</v>
      </c>
      <c r="DL35" s="37">
        <f t="shared" si="64"/>
        <v>1.5</v>
      </c>
      <c r="DM35" s="37">
        <f t="shared" si="65"/>
        <v>1.5</v>
      </c>
      <c r="DN35" s="37">
        <f t="shared" si="66"/>
        <v>1.5</v>
      </c>
      <c r="DO35" s="37">
        <f t="shared" si="72"/>
        <v>1.5</v>
      </c>
      <c r="DP35" s="37">
        <f t="shared" si="73"/>
        <v>1.5</v>
      </c>
      <c r="DQ35" s="37">
        <f t="shared" si="74"/>
        <v>1.5</v>
      </c>
      <c r="DR35" s="37">
        <f t="shared" si="75"/>
        <v>1.5</v>
      </c>
      <c r="DS35" s="37">
        <f t="shared" si="76"/>
        <v>1.5</v>
      </c>
      <c r="DT35" s="37">
        <f t="shared" si="77"/>
        <v>1.5</v>
      </c>
      <c r="DU35" s="37">
        <f t="shared" si="78"/>
        <v>1.5</v>
      </c>
      <c r="DV35" s="37">
        <f t="shared" si="79"/>
        <v>1.5</v>
      </c>
      <c r="DW35" s="37">
        <f t="shared" si="80"/>
        <v>1.5</v>
      </c>
      <c r="DX35" s="37">
        <f t="shared" si="81"/>
        <v>1.5</v>
      </c>
      <c r="DY35" s="37">
        <f t="shared" si="82"/>
        <v>1.5</v>
      </c>
      <c r="DZ35" s="37">
        <f t="shared" si="83"/>
        <v>1.5</v>
      </c>
      <c r="EA35" s="37">
        <f t="shared" si="84"/>
        <v>1.5</v>
      </c>
      <c r="EB35" s="37">
        <f t="shared" si="85"/>
        <v>1.5</v>
      </c>
      <c r="EC35" s="37">
        <f t="shared" si="86"/>
        <v>1.5</v>
      </c>
      <c r="ED35" s="37">
        <f t="shared" si="87"/>
        <v>1.5</v>
      </c>
      <c r="EE35" s="37">
        <f t="shared" si="88"/>
        <v>1.5</v>
      </c>
      <c r="EF35" s="37">
        <f t="shared" si="89"/>
        <v>1.5</v>
      </c>
      <c r="EG35" s="37">
        <f t="shared" si="90"/>
        <v>1.5</v>
      </c>
      <c r="EH35" s="37">
        <f t="shared" si="91"/>
        <v>1.5</v>
      </c>
    </row>
    <row r="36" spans="1:138" ht="20.25" customHeight="1">
      <c r="A36" s="55">
        <f t="shared" si="92"/>
        <v>1</v>
      </c>
      <c r="B36" s="51">
        <v>33</v>
      </c>
      <c r="C36" s="57" t="str">
        <f>'Ordine Entrata'!B36</f>
        <v> </v>
      </c>
      <c r="D36" s="58" t="str">
        <f>'Ordine Entrata'!D36</f>
        <v> </v>
      </c>
      <c r="E36" s="136"/>
      <c r="F36" s="135"/>
      <c r="G36" s="8"/>
      <c r="H36" s="135"/>
      <c r="I36" s="135"/>
      <c r="J36" s="8">
        <f aca="true" t="shared" si="145" ref="J36:J63">E36+F36+H36+I36</f>
        <v>0</v>
      </c>
      <c r="K36" s="20">
        <f t="shared" si="93"/>
        <v>6</v>
      </c>
      <c r="L36" s="20">
        <f t="shared" si="94"/>
        <v>11</v>
      </c>
      <c r="M36" s="20">
        <f t="shared" si="95"/>
        <v>16</v>
      </c>
      <c r="N36" s="20">
        <f aca="true" t="shared" si="146" ref="N36:N63">M36+IF((J36+H36/1000)&gt;(J$36+H$36/1000),1)+IF((J36+H36/1000)=(J$36+H$36/1000),0.5)+IF((J36+H36/1000)&gt;(J$37+H$37/1000),1)+IF((J36+H36/1000)=(J$37+H$37/1000),0.5)+IF((J36+H36/1000)&gt;(J$38+H$38/1000),1)+IF((J36+H36/1000)=(J$38+H$38/1000),0.5)+IF((J36+H36/1000)&gt;(J$39+H$39/1000),1)+IF((J36+H36/1000)=(J$39+H$39/1000),0.5)+IF((J36+H36/1000)&gt;(J$40+H$40/1000),1)+IF((J36+H36/1000)=(J$40+H$40/1000),0.5)+IF((J36+H36/1000)&gt;(J$41+H$41/1000),1)+IF((J36+H36/1000)=(J$41+H$41/1000),0.5)+IF((J36+H36/1000)&gt;(J$42+H$42/1000),1)+IF((J36+H36/1000)=(J$42+H$42/1000),0.5)+IF((J36+H36/1000)&gt;(J$43+H$43/1000),1)+IF((J36+H36/1000)=(J$43+H$43/1000),0.5)+IF((J36+H36/1000)&gt;(J$44+H$44/1000),1)+IF((J36+H36/1000)=(J$44+H$44/1000),0.5)+IF((J36+H36/1000)&gt;(J$45+H$45/1000),1)+IF((J36+H36/1000)=(J$45+H$45/1000),0.5)</f>
        <v>21</v>
      </c>
      <c r="O36" s="20">
        <f aca="true" t="shared" si="147" ref="O36:O63">N36+IF((J36+H36/1000)&gt;(J$46+H$46/1000),1)+IF((J36+H36/1000)=(J$46+H$46/1000),0.5)+IF((J36+H36/1000)&gt;(J$47+H$47/1000),1)+IF((J36+H36/1000)=(J$47+H$47/1000),0.5)+IF((J36+H36/1000)&gt;(J$48+H$48/1000),1)+IF((J36+H36/1000)=(J$48+H$48/1000),0.5)+IF((J36+H36/1000)&gt;(J$49+H$49/1000),1)+IF((J36+H36/1000)=(J$49+H$49/1000),0.5)+IF((J36+H36/1000)&gt;(J$50+H$50/1000),1)+IF((J36+H36/1000)=(J$50+H$50/1000),0.5)+IF((J36+H36/1000)&gt;(J$51+H$51/1000),1)+IF((J36+H36/1000)=(J$51+H$51/1000),0.5)+IF((J36+H36/1000)&gt;(J$52+H$52/1000),1)+IF((J36+H36/1000)=(J$52+H$52/1000),0.5)+IF((J36+H36/1000)&gt;(J$53+H$53/1000),1)+IF((J36+H36/1000)=(J$53+H$53/1000),0.5)+IF((J36+H36/1000)&gt;(J$54+H$54/1000),1)+IF((J36+H36/1000)=(J$54+H$54/1000),0.5)+IF((J36+H36/1000)&gt;(J$55+H$55/1000),1)+IF((J36+H36/1000)=(J$55+H$55/1000),0.5)</f>
        <v>26</v>
      </c>
      <c r="P36" s="20">
        <f t="shared" si="96"/>
        <v>31</v>
      </c>
      <c r="Q36" s="20">
        <f t="shared" si="97"/>
        <v>36</v>
      </c>
      <c r="R36" s="21">
        <f t="shared" si="67"/>
        <v>-40.5</v>
      </c>
      <c r="S36" s="136"/>
      <c r="T36" s="135"/>
      <c r="U36" s="20"/>
      <c r="V36" s="135"/>
      <c r="W36" s="135"/>
      <c r="X36" s="20">
        <f aca="true" t="shared" si="148" ref="X36:X63">S36+T36+V36+W36</f>
        <v>0</v>
      </c>
      <c r="Y36" s="20">
        <f t="shared" si="98"/>
        <v>6</v>
      </c>
      <c r="Z36" s="20">
        <f t="shared" si="99"/>
        <v>11</v>
      </c>
      <c r="AA36" s="20">
        <f t="shared" si="100"/>
        <v>16</v>
      </c>
      <c r="AB36" s="20">
        <f t="shared" si="4"/>
        <v>21</v>
      </c>
      <c r="AC36" s="20">
        <f t="shared" si="5"/>
        <v>26</v>
      </c>
      <c r="AD36" s="20">
        <f t="shared" si="101"/>
        <v>31</v>
      </c>
      <c r="AE36" s="20">
        <f t="shared" si="102"/>
        <v>36</v>
      </c>
      <c r="AF36" s="21">
        <f t="shared" si="68"/>
        <v>-40.5</v>
      </c>
      <c r="AG36" s="136"/>
      <c r="AH36" s="135"/>
      <c r="AI36" s="20"/>
      <c r="AJ36" s="135"/>
      <c r="AK36" s="135"/>
      <c r="AL36" s="20">
        <f aca="true" t="shared" si="149" ref="AL36:AL63">AG36+AH36+AJ36+AK36</f>
        <v>0</v>
      </c>
      <c r="AM36" s="20">
        <f t="shared" si="103"/>
        <v>6</v>
      </c>
      <c r="AN36" s="20">
        <f t="shared" si="104"/>
        <v>11</v>
      </c>
      <c r="AO36" s="20">
        <f t="shared" si="105"/>
        <v>16</v>
      </c>
      <c r="AP36" s="20">
        <f t="shared" si="7"/>
        <v>21</v>
      </c>
      <c r="AQ36" s="20">
        <f t="shared" si="8"/>
        <v>26</v>
      </c>
      <c r="AR36" s="20">
        <f t="shared" si="106"/>
        <v>31</v>
      </c>
      <c r="AS36" s="20">
        <f t="shared" si="107"/>
        <v>36</v>
      </c>
      <c r="AT36" s="21">
        <f t="shared" si="69"/>
        <v>-40.5</v>
      </c>
      <c r="AU36" s="38">
        <f t="shared" si="108"/>
        <v>12.5</v>
      </c>
      <c r="AV36" s="20">
        <f t="shared" si="109"/>
        <v>24.5</v>
      </c>
      <c r="AW36" s="20">
        <f t="shared" si="110"/>
        <v>34.5</v>
      </c>
      <c r="AX36" s="20">
        <f t="shared" si="111"/>
        <v>-40.5</v>
      </c>
      <c r="AY36" s="20">
        <f t="shared" si="112"/>
        <v>-40.381512150000006</v>
      </c>
      <c r="AZ36" s="21">
        <f t="shared" si="113"/>
        <v>57</v>
      </c>
      <c r="BA36" s="21">
        <f t="shared" si="9"/>
        <v>118.5</v>
      </c>
      <c r="BB36" s="39">
        <f aca="true" t="shared" si="150" ref="BB36:BB67">IF(BA36&lt;&gt;0,(H36+V36+AJ36),0)</f>
        <v>0</v>
      </c>
      <c r="BC36" s="39">
        <f aca="true" t="shared" si="151" ref="BC36:BC67">IF(BA36&lt;&gt;0,(R36+AF36+AT36),0)</f>
        <v>-121.5</v>
      </c>
      <c r="BD36" s="39">
        <f aca="true" t="shared" si="152" ref="BD36:BD67">IF(BA36&lt;&gt;0,(J36+X36+AL36),0)</f>
        <v>0</v>
      </c>
      <c r="BE36" s="40">
        <f t="shared" si="114"/>
        <v>0</v>
      </c>
      <c r="BF36" s="41">
        <f t="shared" si="70"/>
        <v>1</v>
      </c>
      <c r="BG36" s="37">
        <f t="shared" si="71"/>
        <v>1.5</v>
      </c>
      <c r="BH36" s="37">
        <f t="shared" si="115"/>
        <v>1.5</v>
      </c>
      <c r="BI36" s="37">
        <f t="shared" si="116"/>
        <v>1.5</v>
      </c>
      <c r="BJ36" s="37">
        <f t="shared" si="117"/>
        <v>1.5</v>
      </c>
      <c r="BK36" s="37">
        <f t="shared" si="118"/>
        <v>1.5</v>
      </c>
      <c r="BL36" s="37">
        <f t="shared" si="119"/>
        <v>1.5</v>
      </c>
      <c r="BM36" s="37">
        <f t="shared" si="120"/>
        <v>1.5</v>
      </c>
      <c r="BN36" s="37">
        <f t="shared" si="121"/>
        <v>1.5</v>
      </c>
      <c r="BO36" s="37">
        <f t="shared" si="122"/>
        <v>1.5</v>
      </c>
      <c r="BP36" s="37">
        <f t="shared" si="123"/>
        <v>1.5</v>
      </c>
      <c r="BQ36" s="37">
        <f t="shared" si="124"/>
        <v>1.5</v>
      </c>
      <c r="BR36" s="37">
        <f t="shared" si="125"/>
        <v>1.5</v>
      </c>
      <c r="BS36" s="37">
        <f t="shared" si="126"/>
        <v>1.5</v>
      </c>
      <c r="BT36" s="37">
        <f t="shared" si="127"/>
        <v>1.5</v>
      </c>
      <c r="BU36" s="37">
        <f t="shared" si="128"/>
        <v>1.5</v>
      </c>
      <c r="BV36" s="37">
        <f t="shared" si="129"/>
        <v>1.5</v>
      </c>
      <c r="BW36" s="37">
        <f t="shared" si="130"/>
        <v>1.5</v>
      </c>
      <c r="BX36" s="37">
        <f t="shared" si="131"/>
        <v>1.5</v>
      </c>
      <c r="BY36" s="37">
        <f t="shared" si="132"/>
        <v>1.5</v>
      </c>
      <c r="BZ36" s="37">
        <f t="shared" si="133"/>
        <v>1.5</v>
      </c>
      <c r="CA36" s="37">
        <f t="shared" si="134"/>
        <v>1.5</v>
      </c>
      <c r="CB36" s="37">
        <f t="shared" si="135"/>
        <v>1.5</v>
      </c>
      <c r="CC36" s="37">
        <f t="shared" si="136"/>
        <v>1.5</v>
      </c>
      <c r="CD36" s="37">
        <f t="shared" si="137"/>
        <v>1.5</v>
      </c>
      <c r="CE36" s="37">
        <f t="shared" si="138"/>
        <v>1.5</v>
      </c>
      <c r="CF36" s="37">
        <f t="shared" si="139"/>
        <v>1.5</v>
      </c>
      <c r="CG36" s="37">
        <f t="shared" si="140"/>
        <v>1.5</v>
      </c>
      <c r="CH36" s="37">
        <f t="shared" si="141"/>
        <v>1.5</v>
      </c>
      <c r="CI36" s="37">
        <f t="shared" si="142"/>
        <v>1.5</v>
      </c>
      <c r="CJ36" s="37">
        <f t="shared" si="143"/>
        <v>1.5</v>
      </c>
      <c r="CK36" s="37">
        <f t="shared" si="144"/>
        <v>1.5</v>
      </c>
      <c r="CL36" s="37">
        <f aca="true" t="shared" si="153" ref="CL36:CL83">IF($R36&gt;$R$35,1)+IF($R36=$R$35,0.5)+IF($AF36&gt;$AF$35,1)+IF($AF36=$AF$35,0.5)+IF($AT36&gt;$AT$35,1)+IF($AT36=$AT$35,0.5)</f>
        <v>1.5</v>
      </c>
      <c r="CM36" s="36"/>
      <c r="CN36" s="37">
        <f t="shared" si="40"/>
        <v>1.5</v>
      </c>
      <c r="CO36" s="37">
        <f t="shared" si="41"/>
        <v>1.5</v>
      </c>
      <c r="CP36" s="37">
        <f t="shared" si="42"/>
        <v>1.5</v>
      </c>
      <c r="CQ36" s="37">
        <f t="shared" si="43"/>
        <v>1.5</v>
      </c>
      <c r="CR36" s="37">
        <f t="shared" si="44"/>
        <v>1.5</v>
      </c>
      <c r="CS36" s="37">
        <f t="shared" si="45"/>
        <v>1.5</v>
      </c>
      <c r="CT36" s="37">
        <f t="shared" si="46"/>
        <v>1.5</v>
      </c>
      <c r="CU36" s="37">
        <f t="shared" si="47"/>
        <v>1.5</v>
      </c>
      <c r="CV36" s="37">
        <f t="shared" si="48"/>
        <v>1.5</v>
      </c>
      <c r="CW36" s="37">
        <f t="shared" si="49"/>
        <v>1.5</v>
      </c>
      <c r="CX36" s="37">
        <f t="shared" si="50"/>
        <v>1.5</v>
      </c>
      <c r="CY36" s="37">
        <f t="shared" si="51"/>
        <v>1.5</v>
      </c>
      <c r="CZ36" s="37">
        <f t="shared" si="52"/>
        <v>1.5</v>
      </c>
      <c r="DA36" s="37">
        <f t="shared" si="53"/>
        <v>1.5</v>
      </c>
      <c r="DB36" s="37">
        <f t="shared" si="54"/>
        <v>1.5</v>
      </c>
      <c r="DC36" s="37">
        <f t="shared" si="55"/>
        <v>1.5</v>
      </c>
      <c r="DD36" s="37">
        <f aca="true" t="shared" si="154" ref="DD36:DD52">IF($R36&gt;$R$53,1)+IF($R36=$R$53,0.5)+IF($AF36&gt;$AF$53,1)+IF($AF36=$AF$53,0.5)+IF($AT36&gt;$AT$53,1)+IF($AT36=$AT$53,0.5)</f>
        <v>1.5</v>
      </c>
      <c r="DE36" s="37">
        <f aca="true" t="shared" si="155" ref="DE36:DE53">IF($R36&gt;$R$54,1)+IF($R36=$R$54,0.5)+IF($AF36&gt;$AF$54,1)+IF($AF36=$AF$54,0.5)+IF($AT36&gt;$AT$54,1)+IF($AT36=$AT$54,0.5)</f>
        <v>1.5</v>
      </c>
      <c r="DF36" s="37">
        <f aca="true" t="shared" si="156" ref="DF36:DF54">IF($R36&gt;$R$55,1)+IF($R36=$R$55,0.5)+IF($AF36&gt;$AF$55,1)+IF($AF36=$AF$55,0.5)+IF($AT36&gt;$AT$55,1)+IF($AT36=$AT$55,0.5)</f>
        <v>1.5</v>
      </c>
      <c r="DG36" s="37">
        <f aca="true" t="shared" si="157" ref="DG36:DG55">IF($R36&gt;$R$56,1)+IF($R36=$R$56,0.5)+IF($AF36&gt;$AF$56,1)+IF($AF36=$AF$56,0.5)+IF($AT36&gt;$AT$56,1)+IF($AT36=$AT$56,0.5)</f>
        <v>1.5</v>
      </c>
      <c r="DH36" s="37">
        <f aca="true" t="shared" si="158" ref="DH36:DH56">IF($R36&gt;$R$57,1)+IF($R36=$R$57,0.5)+IF($AF36&gt;$AF$57,1)+IF($AF36=$AF$57,0.5)+IF($AT36&gt;$AT$57,1)+IF($AT36=$AT$57,0.5)</f>
        <v>1.5</v>
      </c>
      <c r="DI36" s="37">
        <f aca="true" t="shared" si="159" ref="DI36:DI57">IF($R36&gt;$R$58,1)+IF($R36=$R$58,0.5)+IF($AF36&gt;$AF$58,1)+IF($AF36=$AF$58,0.5)+IF($AT36&gt;$AT$58,1)+IF($AT36=$AT$58,0.5)</f>
        <v>1.5</v>
      </c>
      <c r="DJ36" s="37">
        <f aca="true" t="shared" si="160" ref="DJ36:DJ58">IF($R36&gt;$R$59,1)+IF($R36=$R$59,0.5)+IF($AF36&gt;$AF$59,1)+IF($AF36=$AF$59,0.5)+IF($AT36&gt;$AT$59,1)+IF($AT36=$AT$59,0.5)</f>
        <v>1.5</v>
      </c>
      <c r="DK36" s="37">
        <f aca="true" t="shared" si="161" ref="DK36:DK59">IF($R36&gt;$R$60,1)+IF($R36=$R$60,0.5)+IF($AF36&gt;$AF$60,1)+IF($AF36=$AF$60,0.5)+IF($AT36&gt;$AT$60,1)+IF($AT36=$AT$60,0.5)</f>
        <v>1.5</v>
      </c>
      <c r="DL36" s="37">
        <f aca="true" t="shared" si="162" ref="DL36:DL60">IF($R36&gt;$R$61,1)+IF($R36=$R$61,0.5)+IF($AF36&gt;$AF$61,1)+IF($AF36=$AF$61,0.5)+IF($AT36&gt;$AT$61,1)+IF($AT36=$AT$61,0.5)</f>
        <v>1.5</v>
      </c>
      <c r="DM36" s="37">
        <f aca="true" t="shared" si="163" ref="DM36:DM83">IF($R36&gt;$R$62,1)+IF($R36=$R$62,0.5)+IF($AF36&gt;$AF$62,1)+IF($AF36=$AF$62,0.5)+IF($AT36&gt;$AT$62,1)+IF($AT36=$AT$62,0.5)</f>
        <v>1.5</v>
      </c>
      <c r="DN36" s="37">
        <f aca="true" t="shared" si="164" ref="DN36:DN83">IF($R36&gt;$R$63,1)+IF($R36=$R$63,0.5)+IF($AF36&gt;$AF$63,1)+IF($AF36=$AF$63,0.5)+IF($AT36&gt;$AT$63,1)+IF($AT36=$AT$63,0.5)</f>
        <v>1.5</v>
      </c>
      <c r="DO36" s="37">
        <f t="shared" si="72"/>
        <v>1.5</v>
      </c>
      <c r="DP36" s="37">
        <f t="shared" si="73"/>
        <v>1.5</v>
      </c>
      <c r="DQ36" s="37">
        <f t="shared" si="74"/>
        <v>1.5</v>
      </c>
      <c r="DR36" s="37">
        <f t="shared" si="75"/>
        <v>1.5</v>
      </c>
      <c r="DS36" s="37">
        <f t="shared" si="76"/>
        <v>1.5</v>
      </c>
      <c r="DT36" s="37">
        <f t="shared" si="77"/>
        <v>1.5</v>
      </c>
      <c r="DU36" s="37">
        <f t="shared" si="78"/>
        <v>1.5</v>
      </c>
      <c r="DV36" s="37">
        <f t="shared" si="79"/>
        <v>1.5</v>
      </c>
      <c r="DW36" s="37">
        <f t="shared" si="80"/>
        <v>1.5</v>
      </c>
      <c r="DX36" s="37">
        <f t="shared" si="81"/>
        <v>1.5</v>
      </c>
      <c r="DY36" s="37">
        <f t="shared" si="82"/>
        <v>1.5</v>
      </c>
      <c r="DZ36" s="37">
        <f t="shared" si="83"/>
        <v>1.5</v>
      </c>
      <c r="EA36" s="37">
        <f t="shared" si="84"/>
        <v>1.5</v>
      </c>
      <c r="EB36" s="37">
        <f t="shared" si="85"/>
        <v>1.5</v>
      </c>
      <c r="EC36" s="37">
        <f t="shared" si="86"/>
        <v>1.5</v>
      </c>
      <c r="ED36" s="37">
        <f t="shared" si="87"/>
        <v>1.5</v>
      </c>
      <c r="EE36" s="37">
        <f t="shared" si="88"/>
        <v>1.5</v>
      </c>
      <c r="EF36" s="37">
        <f t="shared" si="89"/>
        <v>1.5</v>
      </c>
      <c r="EG36" s="37">
        <f t="shared" si="90"/>
        <v>1.5</v>
      </c>
      <c r="EH36" s="37">
        <f t="shared" si="91"/>
        <v>1.5</v>
      </c>
    </row>
    <row r="37" spans="1:138" ht="20.25" customHeight="1">
      <c r="A37" s="55">
        <f t="shared" si="92"/>
        <v>1</v>
      </c>
      <c r="B37" s="50">
        <v>34</v>
      </c>
      <c r="C37" s="57" t="str">
        <f>'Ordine Entrata'!B37</f>
        <v> </v>
      </c>
      <c r="D37" s="58" t="str">
        <f>'Ordine Entrata'!D37</f>
        <v> </v>
      </c>
      <c r="E37" s="136"/>
      <c r="F37" s="135"/>
      <c r="G37" s="8"/>
      <c r="H37" s="135"/>
      <c r="I37" s="135"/>
      <c r="J37" s="8">
        <f t="shared" si="145"/>
        <v>0</v>
      </c>
      <c r="K37" s="20">
        <f t="shared" si="93"/>
        <v>6</v>
      </c>
      <c r="L37" s="20">
        <f t="shared" si="94"/>
        <v>11</v>
      </c>
      <c r="M37" s="20">
        <f t="shared" si="95"/>
        <v>16</v>
      </c>
      <c r="N37" s="20">
        <f t="shared" si="146"/>
        <v>21</v>
      </c>
      <c r="O37" s="20">
        <f t="shared" si="147"/>
        <v>26</v>
      </c>
      <c r="P37" s="20">
        <f t="shared" si="96"/>
        <v>31</v>
      </c>
      <c r="Q37" s="20">
        <f t="shared" si="97"/>
        <v>36</v>
      </c>
      <c r="R37" s="21">
        <f t="shared" si="67"/>
        <v>-40.5</v>
      </c>
      <c r="S37" s="136"/>
      <c r="T37" s="135"/>
      <c r="U37" s="20"/>
      <c r="V37" s="135"/>
      <c r="W37" s="135"/>
      <c r="X37" s="20">
        <f t="shared" si="148"/>
        <v>0</v>
      </c>
      <c r="Y37" s="20">
        <f t="shared" si="98"/>
        <v>6</v>
      </c>
      <c r="Z37" s="20">
        <f t="shared" si="99"/>
        <v>11</v>
      </c>
      <c r="AA37" s="20">
        <f t="shared" si="100"/>
        <v>16</v>
      </c>
      <c r="AB37" s="20">
        <f t="shared" si="4"/>
        <v>21</v>
      </c>
      <c r="AC37" s="20">
        <f t="shared" si="5"/>
        <v>26</v>
      </c>
      <c r="AD37" s="20">
        <f t="shared" si="101"/>
        <v>31</v>
      </c>
      <c r="AE37" s="20">
        <f t="shared" si="102"/>
        <v>36</v>
      </c>
      <c r="AF37" s="21">
        <f t="shared" si="68"/>
        <v>-40.5</v>
      </c>
      <c r="AG37" s="136"/>
      <c r="AH37" s="135"/>
      <c r="AI37" s="20"/>
      <c r="AJ37" s="135"/>
      <c r="AK37" s="135"/>
      <c r="AL37" s="20">
        <f t="shared" si="149"/>
        <v>0</v>
      </c>
      <c r="AM37" s="20">
        <f t="shared" si="103"/>
        <v>6</v>
      </c>
      <c r="AN37" s="20">
        <f t="shared" si="104"/>
        <v>11</v>
      </c>
      <c r="AO37" s="20">
        <f t="shared" si="105"/>
        <v>16</v>
      </c>
      <c r="AP37" s="20">
        <f t="shared" si="7"/>
        <v>21</v>
      </c>
      <c r="AQ37" s="20">
        <f t="shared" si="8"/>
        <v>26</v>
      </c>
      <c r="AR37" s="20">
        <f t="shared" si="106"/>
        <v>31</v>
      </c>
      <c r="AS37" s="20">
        <f t="shared" si="107"/>
        <v>36</v>
      </c>
      <c r="AT37" s="21">
        <f t="shared" si="69"/>
        <v>-40.5</v>
      </c>
      <c r="AU37" s="38">
        <f t="shared" si="108"/>
        <v>12.5</v>
      </c>
      <c r="AV37" s="20">
        <f t="shared" si="109"/>
        <v>24.5</v>
      </c>
      <c r="AW37" s="20">
        <f t="shared" si="110"/>
        <v>34.5</v>
      </c>
      <c r="AX37" s="20">
        <f t="shared" si="111"/>
        <v>-40.5</v>
      </c>
      <c r="AY37" s="20">
        <f t="shared" si="112"/>
        <v>-40.381512150000006</v>
      </c>
      <c r="AZ37" s="21">
        <f t="shared" si="113"/>
        <v>57</v>
      </c>
      <c r="BA37" s="21">
        <f t="shared" si="9"/>
        <v>118.5</v>
      </c>
      <c r="BB37" s="39">
        <f t="shared" si="150"/>
        <v>0</v>
      </c>
      <c r="BC37" s="39">
        <f t="shared" si="151"/>
        <v>-121.5</v>
      </c>
      <c r="BD37" s="39">
        <f t="shared" si="152"/>
        <v>0</v>
      </c>
      <c r="BE37" s="40">
        <f t="shared" si="114"/>
        <v>0</v>
      </c>
      <c r="BF37" s="41">
        <f t="shared" si="70"/>
        <v>1</v>
      </c>
      <c r="BG37" s="37">
        <f aca="true" t="shared" si="165" ref="BG37:BG83">IF($R37&gt;$R$4,1)+IF($R37=$R$4,0.5)+IF($AF37&gt;$AF$4,1)+IF($AF37=$AF$4,0.5)+IF($AT37&gt;$AT$4,1)+IF($AT37=$AT$4,0.5)</f>
        <v>1.5</v>
      </c>
      <c r="BH37" s="37">
        <f t="shared" si="115"/>
        <v>1.5</v>
      </c>
      <c r="BI37" s="37">
        <f t="shared" si="116"/>
        <v>1.5</v>
      </c>
      <c r="BJ37" s="37">
        <f t="shared" si="117"/>
        <v>1.5</v>
      </c>
      <c r="BK37" s="37">
        <f t="shared" si="118"/>
        <v>1.5</v>
      </c>
      <c r="BL37" s="37">
        <f t="shared" si="119"/>
        <v>1.5</v>
      </c>
      <c r="BM37" s="37">
        <f t="shared" si="120"/>
        <v>1.5</v>
      </c>
      <c r="BN37" s="37">
        <f t="shared" si="121"/>
        <v>1.5</v>
      </c>
      <c r="BO37" s="37">
        <f t="shared" si="122"/>
        <v>1.5</v>
      </c>
      <c r="BP37" s="37">
        <f t="shared" si="123"/>
        <v>1.5</v>
      </c>
      <c r="BQ37" s="37">
        <f t="shared" si="124"/>
        <v>1.5</v>
      </c>
      <c r="BR37" s="37">
        <f t="shared" si="125"/>
        <v>1.5</v>
      </c>
      <c r="BS37" s="37">
        <f t="shared" si="126"/>
        <v>1.5</v>
      </c>
      <c r="BT37" s="37">
        <f t="shared" si="127"/>
        <v>1.5</v>
      </c>
      <c r="BU37" s="37">
        <f t="shared" si="128"/>
        <v>1.5</v>
      </c>
      <c r="BV37" s="37">
        <f t="shared" si="129"/>
        <v>1.5</v>
      </c>
      <c r="BW37" s="37">
        <f t="shared" si="130"/>
        <v>1.5</v>
      </c>
      <c r="BX37" s="37">
        <f t="shared" si="131"/>
        <v>1.5</v>
      </c>
      <c r="BY37" s="37">
        <f t="shared" si="132"/>
        <v>1.5</v>
      </c>
      <c r="BZ37" s="37">
        <f t="shared" si="133"/>
        <v>1.5</v>
      </c>
      <c r="CA37" s="37">
        <f t="shared" si="134"/>
        <v>1.5</v>
      </c>
      <c r="CB37" s="37">
        <f t="shared" si="135"/>
        <v>1.5</v>
      </c>
      <c r="CC37" s="37">
        <f t="shared" si="136"/>
        <v>1.5</v>
      </c>
      <c r="CD37" s="37">
        <f t="shared" si="137"/>
        <v>1.5</v>
      </c>
      <c r="CE37" s="37">
        <f t="shared" si="138"/>
        <v>1.5</v>
      </c>
      <c r="CF37" s="37">
        <f t="shared" si="139"/>
        <v>1.5</v>
      </c>
      <c r="CG37" s="37">
        <f t="shared" si="140"/>
        <v>1.5</v>
      </c>
      <c r="CH37" s="37">
        <f t="shared" si="141"/>
        <v>1.5</v>
      </c>
      <c r="CI37" s="37">
        <f t="shared" si="142"/>
        <v>1.5</v>
      </c>
      <c r="CJ37" s="37">
        <f t="shared" si="143"/>
        <v>1.5</v>
      </c>
      <c r="CK37" s="37">
        <f t="shared" si="144"/>
        <v>1.5</v>
      </c>
      <c r="CL37" s="37">
        <f t="shared" si="153"/>
        <v>1.5</v>
      </c>
      <c r="CM37" s="37">
        <f aca="true" t="shared" si="166" ref="CM37:CM83">IF($R37&gt;$R$36,1)+IF($R37=$R$36,0.5)+IF($AF37&gt;$AF$36,1)+IF($AF37=$AF$36,0.5)+IF($AT37&gt;$AT$36,1)+IF($AT37=$AT$36,0.5)</f>
        <v>1.5</v>
      </c>
      <c r="CN37" s="36"/>
      <c r="CO37" s="37">
        <f t="shared" si="41"/>
        <v>1.5</v>
      </c>
      <c r="CP37" s="37">
        <f t="shared" si="42"/>
        <v>1.5</v>
      </c>
      <c r="CQ37" s="37">
        <f t="shared" si="43"/>
        <v>1.5</v>
      </c>
      <c r="CR37" s="37">
        <f t="shared" si="44"/>
        <v>1.5</v>
      </c>
      <c r="CS37" s="37">
        <f t="shared" si="45"/>
        <v>1.5</v>
      </c>
      <c r="CT37" s="37">
        <f t="shared" si="46"/>
        <v>1.5</v>
      </c>
      <c r="CU37" s="37">
        <f t="shared" si="47"/>
        <v>1.5</v>
      </c>
      <c r="CV37" s="37">
        <f t="shared" si="48"/>
        <v>1.5</v>
      </c>
      <c r="CW37" s="37">
        <f t="shared" si="49"/>
        <v>1.5</v>
      </c>
      <c r="CX37" s="37">
        <f t="shared" si="50"/>
        <v>1.5</v>
      </c>
      <c r="CY37" s="37">
        <f t="shared" si="51"/>
        <v>1.5</v>
      </c>
      <c r="CZ37" s="37">
        <f t="shared" si="52"/>
        <v>1.5</v>
      </c>
      <c r="DA37" s="37">
        <f t="shared" si="53"/>
        <v>1.5</v>
      </c>
      <c r="DB37" s="37">
        <f t="shared" si="54"/>
        <v>1.5</v>
      </c>
      <c r="DC37" s="37">
        <f t="shared" si="55"/>
        <v>1.5</v>
      </c>
      <c r="DD37" s="37">
        <f t="shared" si="154"/>
        <v>1.5</v>
      </c>
      <c r="DE37" s="37">
        <f t="shared" si="155"/>
        <v>1.5</v>
      </c>
      <c r="DF37" s="37">
        <f t="shared" si="156"/>
        <v>1.5</v>
      </c>
      <c r="DG37" s="37">
        <f t="shared" si="157"/>
        <v>1.5</v>
      </c>
      <c r="DH37" s="37">
        <f t="shared" si="158"/>
        <v>1.5</v>
      </c>
      <c r="DI37" s="37">
        <f t="shared" si="159"/>
        <v>1.5</v>
      </c>
      <c r="DJ37" s="37">
        <f t="shared" si="160"/>
        <v>1.5</v>
      </c>
      <c r="DK37" s="37">
        <f t="shared" si="161"/>
        <v>1.5</v>
      </c>
      <c r="DL37" s="37">
        <f t="shared" si="162"/>
        <v>1.5</v>
      </c>
      <c r="DM37" s="37">
        <f t="shared" si="163"/>
        <v>1.5</v>
      </c>
      <c r="DN37" s="37">
        <f t="shared" si="164"/>
        <v>1.5</v>
      </c>
      <c r="DO37" s="37">
        <f t="shared" si="72"/>
        <v>1.5</v>
      </c>
      <c r="DP37" s="37">
        <f t="shared" si="73"/>
        <v>1.5</v>
      </c>
      <c r="DQ37" s="37">
        <f t="shared" si="74"/>
        <v>1.5</v>
      </c>
      <c r="DR37" s="37">
        <f t="shared" si="75"/>
        <v>1.5</v>
      </c>
      <c r="DS37" s="37">
        <f t="shared" si="76"/>
        <v>1.5</v>
      </c>
      <c r="DT37" s="37">
        <f t="shared" si="77"/>
        <v>1.5</v>
      </c>
      <c r="DU37" s="37">
        <f t="shared" si="78"/>
        <v>1.5</v>
      </c>
      <c r="DV37" s="37">
        <f t="shared" si="79"/>
        <v>1.5</v>
      </c>
      <c r="DW37" s="37">
        <f t="shared" si="80"/>
        <v>1.5</v>
      </c>
      <c r="DX37" s="37">
        <f t="shared" si="81"/>
        <v>1.5</v>
      </c>
      <c r="DY37" s="37">
        <f t="shared" si="82"/>
        <v>1.5</v>
      </c>
      <c r="DZ37" s="37">
        <f t="shared" si="83"/>
        <v>1.5</v>
      </c>
      <c r="EA37" s="37">
        <f t="shared" si="84"/>
        <v>1.5</v>
      </c>
      <c r="EB37" s="37">
        <f t="shared" si="85"/>
        <v>1.5</v>
      </c>
      <c r="EC37" s="37">
        <f t="shared" si="86"/>
        <v>1.5</v>
      </c>
      <c r="ED37" s="37">
        <f t="shared" si="87"/>
        <v>1.5</v>
      </c>
      <c r="EE37" s="37">
        <f t="shared" si="88"/>
        <v>1.5</v>
      </c>
      <c r="EF37" s="37">
        <f t="shared" si="89"/>
        <v>1.5</v>
      </c>
      <c r="EG37" s="37">
        <f t="shared" si="90"/>
        <v>1.5</v>
      </c>
      <c r="EH37" s="37">
        <f t="shared" si="91"/>
        <v>1.5</v>
      </c>
    </row>
    <row r="38" spans="1:138" ht="20.25" customHeight="1">
      <c r="A38" s="55">
        <f t="shared" si="92"/>
        <v>1</v>
      </c>
      <c r="B38" s="50">
        <v>35</v>
      </c>
      <c r="C38" s="57" t="str">
        <f>'Ordine Entrata'!B38</f>
        <v> </v>
      </c>
      <c r="D38" s="58" t="str">
        <f>'Ordine Entrata'!D38</f>
        <v> </v>
      </c>
      <c r="E38" s="136"/>
      <c r="F38" s="135"/>
      <c r="G38" s="8"/>
      <c r="H38" s="135"/>
      <c r="I38" s="135"/>
      <c r="J38" s="8">
        <f t="shared" si="145"/>
        <v>0</v>
      </c>
      <c r="K38" s="20">
        <f t="shared" si="93"/>
        <v>6</v>
      </c>
      <c r="L38" s="20">
        <f t="shared" si="94"/>
        <v>11</v>
      </c>
      <c r="M38" s="20">
        <f t="shared" si="95"/>
        <v>16</v>
      </c>
      <c r="N38" s="20">
        <f t="shared" si="146"/>
        <v>21</v>
      </c>
      <c r="O38" s="20">
        <f t="shared" si="147"/>
        <v>26</v>
      </c>
      <c r="P38" s="20">
        <f t="shared" si="96"/>
        <v>31</v>
      </c>
      <c r="Q38" s="20">
        <f t="shared" si="97"/>
        <v>36</v>
      </c>
      <c r="R38" s="21">
        <f t="shared" si="67"/>
        <v>-40.5</v>
      </c>
      <c r="S38" s="136"/>
      <c r="T38" s="135"/>
      <c r="U38" s="20"/>
      <c r="V38" s="135"/>
      <c r="W38" s="135"/>
      <c r="X38" s="20">
        <f t="shared" si="148"/>
        <v>0</v>
      </c>
      <c r="Y38" s="20">
        <f t="shared" si="98"/>
        <v>6</v>
      </c>
      <c r="Z38" s="20">
        <f t="shared" si="99"/>
        <v>11</v>
      </c>
      <c r="AA38" s="20">
        <f t="shared" si="100"/>
        <v>16</v>
      </c>
      <c r="AB38" s="20">
        <f t="shared" si="4"/>
        <v>21</v>
      </c>
      <c r="AC38" s="20">
        <f t="shared" si="5"/>
        <v>26</v>
      </c>
      <c r="AD38" s="20">
        <f t="shared" si="101"/>
        <v>31</v>
      </c>
      <c r="AE38" s="20">
        <f t="shared" si="102"/>
        <v>36</v>
      </c>
      <c r="AF38" s="21">
        <f t="shared" si="68"/>
        <v>-40.5</v>
      </c>
      <c r="AG38" s="136"/>
      <c r="AH38" s="135"/>
      <c r="AI38" s="20"/>
      <c r="AJ38" s="135"/>
      <c r="AK38" s="135"/>
      <c r="AL38" s="20">
        <f t="shared" si="149"/>
        <v>0</v>
      </c>
      <c r="AM38" s="20">
        <f t="shared" si="103"/>
        <v>6</v>
      </c>
      <c r="AN38" s="20">
        <f t="shared" si="104"/>
        <v>11</v>
      </c>
      <c r="AO38" s="20">
        <f t="shared" si="105"/>
        <v>16</v>
      </c>
      <c r="AP38" s="20">
        <f t="shared" si="7"/>
        <v>21</v>
      </c>
      <c r="AQ38" s="20">
        <f t="shared" si="8"/>
        <v>26</v>
      </c>
      <c r="AR38" s="20">
        <f t="shared" si="106"/>
        <v>31</v>
      </c>
      <c r="AS38" s="20">
        <f t="shared" si="107"/>
        <v>36</v>
      </c>
      <c r="AT38" s="21">
        <f t="shared" si="69"/>
        <v>-40.5</v>
      </c>
      <c r="AU38" s="38">
        <f t="shared" si="108"/>
        <v>12.5</v>
      </c>
      <c r="AV38" s="20">
        <f t="shared" si="109"/>
        <v>24.5</v>
      </c>
      <c r="AW38" s="20">
        <f t="shared" si="110"/>
        <v>34.5</v>
      </c>
      <c r="AX38" s="20">
        <f t="shared" si="111"/>
        <v>-40.5</v>
      </c>
      <c r="AY38" s="20">
        <f t="shared" si="112"/>
        <v>-40.381512150000006</v>
      </c>
      <c r="AZ38" s="21">
        <f t="shared" si="113"/>
        <v>57</v>
      </c>
      <c r="BA38" s="21">
        <f t="shared" si="9"/>
        <v>118.5</v>
      </c>
      <c r="BB38" s="39">
        <f t="shared" si="150"/>
        <v>0</v>
      </c>
      <c r="BC38" s="39">
        <f t="shared" si="151"/>
        <v>-121.5</v>
      </c>
      <c r="BD38" s="39">
        <f t="shared" si="152"/>
        <v>0</v>
      </c>
      <c r="BE38" s="40">
        <f t="shared" si="114"/>
        <v>0</v>
      </c>
      <c r="BF38" s="41">
        <f t="shared" si="70"/>
        <v>1</v>
      </c>
      <c r="BG38" s="37">
        <f t="shared" si="165"/>
        <v>1.5</v>
      </c>
      <c r="BH38" s="37">
        <f aca="true" t="shared" si="167" ref="BH38:BH83">IF($R38&gt;$R$5,1)+IF($R38=$R$5,0.5)+IF($AF38&gt;$AF$5,1)+IF($AF38=$AF$5,0.5)+IF($AT38&gt;$AT$5,1)+IF($AT38=$AT$5,0.5)</f>
        <v>1.5</v>
      </c>
      <c r="BI38" s="37">
        <f t="shared" si="116"/>
        <v>1.5</v>
      </c>
      <c r="BJ38" s="37">
        <f t="shared" si="117"/>
        <v>1.5</v>
      </c>
      <c r="BK38" s="37">
        <f t="shared" si="118"/>
        <v>1.5</v>
      </c>
      <c r="BL38" s="37">
        <f t="shared" si="119"/>
        <v>1.5</v>
      </c>
      <c r="BM38" s="37">
        <f t="shared" si="120"/>
        <v>1.5</v>
      </c>
      <c r="BN38" s="37">
        <f t="shared" si="121"/>
        <v>1.5</v>
      </c>
      <c r="BO38" s="37">
        <f t="shared" si="122"/>
        <v>1.5</v>
      </c>
      <c r="BP38" s="37">
        <f t="shared" si="123"/>
        <v>1.5</v>
      </c>
      <c r="BQ38" s="37">
        <f t="shared" si="124"/>
        <v>1.5</v>
      </c>
      <c r="BR38" s="37">
        <f t="shared" si="125"/>
        <v>1.5</v>
      </c>
      <c r="BS38" s="37">
        <f t="shared" si="126"/>
        <v>1.5</v>
      </c>
      <c r="BT38" s="37">
        <f t="shared" si="127"/>
        <v>1.5</v>
      </c>
      <c r="BU38" s="37">
        <f t="shared" si="128"/>
        <v>1.5</v>
      </c>
      <c r="BV38" s="37">
        <f t="shared" si="129"/>
        <v>1.5</v>
      </c>
      <c r="BW38" s="37">
        <f t="shared" si="130"/>
        <v>1.5</v>
      </c>
      <c r="BX38" s="37">
        <f t="shared" si="131"/>
        <v>1.5</v>
      </c>
      <c r="BY38" s="37">
        <f t="shared" si="132"/>
        <v>1.5</v>
      </c>
      <c r="BZ38" s="37">
        <f t="shared" si="133"/>
        <v>1.5</v>
      </c>
      <c r="CA38" s="37">
        <f t="shared" si="134"/>
        <v>1.5</v>
      </c>
      <c r="CB38" s="37">
        <f t="shared" si="135"/>
        <v>1.5</v>
      </c>
      <c r="CC38" s="37">
        <f t="shared" si="136"/>
        <v>1.5</v>
      </c>
      <c r="CD38" s="37">
        <f t="shared" si="137"/>
        <v>1.5</v>
      </c>
      <c r="CE38" s="37">
        <f t="shared" si="138"/>
        <v>1.5</v>
      </c>
      <c r="CF38" s="37">
        <f t="shared" si="139"/>
        <v>1.5</v>
      </c>
      <c r="CG38" s="37">
        <f t="shared" si="140"/>
        <v>1.5</v>
      </c>
      <c r="CH38" s="37">
        <f t="shared" si="141"/>
        <v>1.5</v>
      </c>
      <c r="CI38" s="37">
        <f t="shared" si="142"/>
        <v>1.5</v>
      </c>
      <c r="CJ38" s="37">
        <f t="shared" si="143"/>
        <v>1.5</v>
      </c>
      <c r="CK38" s="37">
        <f t="shared" si="144"/>
        <v>1.5</v>
      </c>
      <c r="CL38" s="37">
        <f t="shared" si="153"/>
        <v>1.5</v>
      </c>
      <c r="CM38" s="37">
        <f t="shared" si="166"/>
        <v>1.5</v>
      </c>
      <c r="CN38" s="37">
        <f aca="true" t="shared" si="168" ref="CN38:CN83">IF($R38&gt;$R$37,1)+IF($R38=$R$37,0.5)+IF($AF38&gt;$AF$37,1)+IF($AF38=$AF$37,0.5)+IF($AT38&gt;$AT$37,1)+IF($AT38=$AT$37,0.5)</f>
        <v>1.5</v>
      </c>
      <c r="CO38" s="36"/>
      <c r="CP38" s="37">
        <f t="shared" si="42"/>
        <v>1.5</v>
      </c>
      <c r="CQ38" s="37">
        <f t="shared" si="43"/>
        <v>1.5</v>
      </c>
      <c r="CR38" s="37">
        <f t="shared" si="44"/>
        <v>1.5</v>
      </c>
      <c r="CS38" s="37">
        <f t="shared" si="45"/>
        <v>1.5</v>
      </c>
      <c r="CT38" s="37">
        <f t="shared" si="46"/>
        <v>1.5</v>
      </c>
      <c r="CU38" s="37">
        <f t="shared" si="47"/>
        <v>1.5</v>
      </c>
      <c r="CV38" s="37">
        <f t="shared" si="48"/>
        <v>1.5</v>
      </c>
      <c r="CW38" s="37">
        <f t="shared" si="49"/>
        <v>1.5</v>
      </c>
      <c r="CX38" s="37">
        <f t="shared" si="50"/>
        <v>1.5</v>
      </c>
      <c r="CY38" s="37">
        <f t="shared" si="51"/>
        <v>1.5</v>
      </c>
      <c r="CZ38" s="37">
        <f t="shared" si="52"/>
        <v>1.5</v>
      </c>
      <c r="DA38" s="37">
        <f t="shared" si="53"/>
        <v>1.5</v>
      </c>
      <c r="DB38" s="37">
        <f t="shared" si="54"/>
        <v>1.5</v>
      </c>
      <c r="DC38" s="37">
        <f t="shared" si="55"/>
        <v>1.5</v>
      </c>
      <c r="DD38" s="37">
        <f t="shared" si="154"/>
        <v>1.5</v>
      </c>
      <c r="DE38" s="37">
        <f t="shared" si="155"/>
        <v>1.5</v>
      </c>
      <c r="DF38" s="37">
        <f t="shared" si="156"/>
        <v>1.5</v>
      </c>
      <c r="DG38" s="37">
        <f t="shared" si="157"/>
        <v>1.5</v>
      </c>
      <c r="DH38" s="37">
        <f t="shared" si="158"/>
        <v>1.5</v>
      </c>
      <c r="DI38" s="37">
        <f t="shared" si="159"/>
        <v>1.5</v>
      </c>
      <c r="DJ38" s="37">
        <f t="shared" si="160"/>
        <v>1.5</v>
      </c>
      <c r="DK38" s="37">
        <f t="shared" si="161"/>
        <v>1.5</v>
      </c>
      <c r="DL38" s="37">
        <f t="shared" si="162"/>
        <v>1.5</v>
      </c>
      <c r="DM38" s="37">
        <f t="shared" si="163"/>
        <v>1.5</v>
      </c>
      <c r="DN38" s="37">
        <f t="shared" si="164"/>
        <v>1.5</v>
      </c>
      <c r="DO38" s="37">
        <f t="shared" si="72"/>
        <v>1.5</v>
      </c>
      <c r="DP38" s="37">
        <f t="shared" si="73"/>
        <v>1.5</v>
      </c>
      <c r="DQ38" s="37">
        <f t="shared" si="74"/>
        <v>1.5</v>
      </c>
      <c r="DR38" s="37">
        <f t="shared" si="75"/>
        <v>1.5</v>
      </c>
      <c r="DS38" s="37">
        <f t="shared" si="76"/>
        <v>1.5</v>
      </c>
      <c r="DT38" s="37">
        <f t="shared" si="77"/>
        <v>1.5</v>
      </c>
      <c r="DU38" s="37">
        <f t="shared" si="78"/>
        <v>1.5</v>
      </c>
      <c r="DV38" s="37">
        <f t="shared" si="79"/>
        <v>1.5</v>
      </c>
      <c r="DW38" s="37">
        <f t="shared" si="80"/>
        <v>1.5</v>
      </c>
      <c r="DX38" s="37">
        <f t="shared" si="81"/>
        <v>1.5</v>
      </c>
      <c r="DY38" s="37">
        <f t="shared" si="82"/>
        <v>1.5</v>
      </c>
      <c r="DZ38" s="37">
        <f t="shared" si="83"/>
        <v>1.5</v>
      </c>
      <c r="EA38" s="37">
        <f t="shared" si="84"/>
        <v>1.5</v>
      </c>
      <c r="EB38" s="37">
        <f t="shared" si="85"/>
        <v>1.5</v>
      </c>
      <c r="EC38" s="37">
        <f t="shared" si="86"/>
        <v>1.5</v>
      </c>
      <c r="ED38" s="37">
        <f t="shared" si="87"/>
        <v>1.5</v>
      </c>
      <c r="EE38" s="37">
        <f t="shared" si="88"/>
        <v>1.5</v>
      </c>
      <c r="EF38" s="37">
        <f t="shared" si="89"/>
        <v>1.5</v>
      </c>
      <c r="EG38" s="37">
        <f t="shared" si="90"/>
        <v>1.5</v>
      </c>
      <c r="EH38" s="37">
        <f t="shared" si="91"/>
        <v>1.5</v>
      </c>
    </row>
    <row r="39" spans="1:138" ht="20.25" customHeight="1">
      <c r="A39" s="55">
        <f t="shared" si="92"/>
        <v>1</v>
      </c>
      <c r="B39" s="50">
        <v>36</v>
      </c>
      <c r="C39" s="57" t="str">
        <f>'Ordine Entrata'!B39</f>
        <v> </v>
      </c>
      <c r="D39" s="58" t="str">
        <f>'Ordine Entrata'!D39</f>
        <v> </v>
      </c>
      <c r="E39" s="136"/>
      <c r="F39" s="135"/>
      <c r="G39" s="8"/>
      <c r="H39" s="135"/>
      <c r="I39" s="135"/>
      <c r="J39" s="8">
        <f t="shared" si="145"/>
        <v>0</v>
      </c>
      <c r="K39" s="20">
        <f t="shared" si="93"/>
        <v>6</v>
      </c>
      <c r="L39" s="20">
        <f t="shared" si="94"/>
        <v>11</v>
      </c>
      <c r="M39" s="20">
        <f t="shared" si="95"/>
        <v>16</v>
      </c>
      <c r="N39" s="20">
        <f t="shared" si="146"/>
        <v>21</v>
      </c>
      <c r="O39" s="20">
        <f t="shared" si="147"/>
        <v>26</v>
      </c>
      <c r="P39" s="20">
        <f t="shared" si="96"/>
        <v>31</v>
      </c>
      <c r="Q39" s="20">
        <f t="shared" si="97"/>
        <v>36</v>
      </c>
      <c r="R39" s="21">
        <f t="shared" si="67"/>
        <v>-40.5</v>
      </c>
      <c r="S39" s="136"/>
      <c r="T39" s="135"/>
      <c r="U39" s="20"/>
      <c r="V39" s="135"/>
      <c r="W39" s="135"/>
      <c r="X39" s="20">
        <f t="shared" si="148"/>
        <v>0</v>
      </c>
      <c r="Y39" s="20">
        <f t="shared" si="98"/>
        <v>6</v>
      </c>
      <c r="Z39" s="20">
        <f t="shared" si="99"/>
        <v>11</v>
      </c>
      <c r="AA39" s="20">
        <f t="shared" si="100"/>
        <v>16</v>
      </c>
      <c r="AB39" s="20">
        <f t="shared" si="4"/>
        <v>21</v>
      </c>
      <c r="AC39" s="20">
        <f t="shared" si="5"/>
        <v>26</v>
      </c>
      <c r="AD39" s="20">
        <f t="shared" si="101"/>
        <v>31</v>
      </c>
      <c r="AE39" s="20">
        <f t="shared" si="102"/>
        <v>36</v>
      </c>
      <c r="AF39" s="21">
        <f t="shared" si="68"/>
        <v>-40.5</v>
      </c>
      <c r="AG39" s="136"/>
      <c r="AH39" s="135"/>
      <c r="AI39" s="20"/>
      <c r="AJ39" s="135"/>
      <c r="AK39" s="135"/>
      <c r="AL39" s="20">
        <f t="shared" si="149"/>
        <v>0</v>
      </c>
      <c r="AM39" s="20">
        <f t="shared" si="103"/>
        <v>6</v>
      </c>
      <c r="AN39" s="20">
        <f t="shared" si="104"/>
        <v>11</v>
      </c>
      <c r="AO39" s="20">
        <f t="shared" si="105"/>
        <v>16</v>
      </c>
      <c r="AP39" s="20">
        <f t="shared" si="7"/>
        <v>21</v>
      </c>
      <c r="AQ39" s="20">
        <f t="shared" si="8"/>
        <v>26</v>
      </c>
      <c r="AR39" s="20">
        <f t="shared" si="106"/>
        <v>31</v>
      </c>
      <c r="AS39" s="20">
        <f t="shared" si="107"/>
        <v>36</v>
      </c>
      <c r="AT39" s="21">
        <f t="shared" si="69"/>
        <v>-40.5</v>
      </c>
      <c r="AU39" s="38">
        <f t="shared" si="108"/>
        <v>12.5</v>
      </c>
      <c r="AV39" s="20">
        <f t="shared" si="109"/>
        <v>24.5</v>
      </c>
      <c r="AW39" s="20">
        <f t="shared" si="110"/>
        <v>34.5</v>
      </c>
      <c r="AX39" s="20">
        <f t="shared" si="111"/>
        <v>-40.5</v>
      </c>
      <c r="AY39" s="20">
        <f t="shared" si="112"/>
        <v>-40.381512150000006</v>
      </c>
      <c r="AZ39" s="21">
        <f t="shared" si="113"/>
        <v>57</v>
      </c>
      <c r="BA39" s="21">
        <f t="shared" si="9"/>
        <v>118.5</v>
      </c>
      <c r="BB39" s="39">
        <f t="shared" si="150"/>
        <v>0</v>
      </c>
      <c r="BC39" s="39">
        <f t="shared" si="151"/>
        <v>-121.5</v>
      </c>
      <c r="BD39" s="39">
        <f t="shared" si="152"/>
        <v>0</v>
      </c>
      <c r="BE39" s="40">
        <f t="shared" si="114"/>
        <v>0</v>
      </c>
      <c r="BF39" s="41">
        <f t="shared" si="70"/>
        <v>1</v>
      </c>
      <c r="BG39" s="37">
        <f t="shared" si="165"/>
        <v>1.5</v>
      </c>
      <c r="BH39" s="37">
        <f t="shared" si="167"/>
        <v>1.5</v>
      </c>
      <c r="BI39" s="37">
        <f aca="true" t="shared" si="169" ref="BI39:BI83">IF($R39&gt;$R$6,1)+IF($R39=$R$6,0.5)+IF($AF39&gt;$AF$6,1)+IF($AF39=$AF$6,0.5)+IF($AT39&gt;$AT$6,1)+IF($AT39=$AT$6,0.5)</f>
        <v>1.5</v>
      </c>
      <c r="BJ39" s="37">
        <f t="shared" si="117"/>
        <v>1.5</v>
      </c>
      <c r="BK39" s="37">
        <f t="shared" si="118"/>
        <v>1.5</v>
      </c>
      <c r="BL39" s="37">
        <f t="shared" si="119"/>
        <v>1.5</v>
      </c>
      <c r="BM39" s="37">
        <f t="shared" si="120"/>
        <v>1.5</v>
      </c>
      <c r="BN39" s="37">
        <f t="shared" si="121"/>
        <v>1.5</v>
      </c>
      <c r="BO39" s="37">
        <f t="shared" si="122"/>
        <v>1.5</v>
      </c>
      <c r="BP39" s="37">
        <f t="shared" si="123"/>
        <v>1.5</v>
      </c>
      <c r="BQ39" s="37">
        <f t="shared" si="124"/>
        <v>1.5</v>
      </c>
      <c r="BR39" s="37">
        <f t="shared" si="125"/>
        <v>1.5</v>
      </c>
      <c r="BS39" s="37">
        <f t="shared" si="126"/>
        <v>1.5</v>
      </c>
      <c r="BT39" s="37">
        <f t="shared" si="127"/>
        <v>1.5</v>
      </c>
      <c r="BU39" s="37">
        <f t="shared" si="128"/>
        <v>1.5</v>
      </c>
      <c r="BV39" s="37">
        <f t="shared" si="129"/>
        <v>1.5</v>
      </c>
      <c r="BW39" s="37">
        <f t="shared" si="130"/>
        <v>1.5</v>
      </c>
      <c r="BX39" s="37">
        <f t="shared" si="131"/>
        <v>1.5</v>
      </c>
      <c r="BY39" s="37">
        <f t="shared" si="132"/>
        <v>1.5</v>
      </c>
      <c r="BZ39" s="37">
        <f t="shared" si="133"/>
        <v>1.5</v>
      </c>
      <c r="CA39" s="37">
        <f t="shared" si="134"/>
        <v>1.5</v>
      </c>
      <c r="CB39" s="37">
        <f t="shared" si="135"/>
        <v>1.5</v>
      </c>
      <c r="CC39" s="37">
        <f t="shared" si="136"/>
        <v>1.5</v>
      </c>
      <c r="CD39" s="37">
        <f t="shared" si="137"/>
        <v>1.5</v>
      </c>
      <c r="CE39" s="37">
        <f t="shared" si="138"/>
        <v>1.5</v>
      </c>
      <c r="CF39" s="37">
        <f t="shared" si="139"/>
        <v>1.5</v>
      </c>
      <c r="CG39" s="37">
        <f t="shared" si="140"/>
        <v>1.5</v>
      </c>
      <c r="CH39" s="37">
        <f t="shared" si="141"/>
        <v>1.5</v>
      </c>
      <c r="CI39" s="37">
        <f t="shared" si="142"/>
        <v>1.5</v>
      </c>
      <c r="CJ39" s="37">
        <f t="shared" si="143"/>
        <v>1.5</v>
      </c>
      <c r="CK39" s="37">
        <f t="shared" si="144"/>
        <v>1.5</v>
      </c>
      <c r="CL39" s="37">
        <f t="shared" si="153"/>
        <v>1.5</v>
      </c>
      <c r="CM39" s="37">
        <f t="shared" si="166"/>
        <v>1.5</v>
      </c>
      <c r="CN39" s="37">
        <f t="shared" si="168"/>
        <v>1.5</v>
      </c>
      <c r="CO39" s="37">
        <f aca="true" t="shared" si="170" ref="CO39:CO83">IF($R39&gt;$R$38,1)+IF($R39=$R$38,0.5)+IF($AF39&gt;$AF$38,1)+IF($AF39=$AF$38,0.5)+IF($AT39&gt;$AT$38,1)+IF($AT39=$AT$38,0.5)</f>
        <v>1.5</v>
      </c>
      <c r="CP39" s="36"/>
      <c r="CQ39" s="37">
        <f t="shared" si="43"/>
        <v>1.5</v>
      </c>
      <c r="CR39" s="37">
        <f t="shared" si="44"/>
        <v>1.5</v>
      </c>
      <c r="CS39" s="37">
        <f t="shared" si="45"/>
        <v>1.5</v>
      </c>
      <c r="CT39" s="37">
        <f t="shared" si="46"/>
        <v>1.5</v>
      </c>
      <c r="CU39" s="37">
        <f t="shared" si="47"/>
        <v>1.5</v>
      </c>
      <c r="CV39" s="37">
        <f t="shared" si="48"/>
        <v>1.5</v>
      </c>
      <c r="CW39" s="37">
        <f t="shared" si="49"/>
        <v>1.5</v>
      </c>
      <c r="CX39" s="37">
        <f t="shared" si="50"/>
        <v>1.5</v>
      </c>
      <c r="CY39" s="37">
        <f t="shared" si="51"/>
        <v>1.5</v>
      </c>
      <c r="CZ39" s="37">
        <f t="shared" si="52"/>
        <v>1.5</v>
      </c>
      <c r="DA39" s="37">
        <f t="shared" si="53"/>
        <v>1.5</v>
      </c>
      <c r="DB39" s="37">
        <f t="shared" si="54"/>
        <v>1.5</v>
      </c>
      <c r="DC39" s="37">
        <f t="shared" si="55"/>
        <v>1.5</v>
      </c>
      <c r="DD39" s="37">
        <f t="shared" si="154"/>
        <v>1.5</v>
      </c>
      <c r="DE39" s="37">
        <f t="shared" si="155"/>
        <v>1.5</v>
      </c>
      <c r="DF39" s="37">
        <f t="shared" si="156"/>
        <v>1.5</v>
      </c>
      <c r="DG39" s="37">
        <f t="shared" si="157"/>
        <v>1.5</v>
      </c>
      <c r="DH39" s="37">
        <f t="shared" si="158"/>
        <v>1.5</v>
      </c>
      <c r="DI39" s="37">
        <f t="shared" si="159"/>
        <v>1.5</v>
      </c>
      <c r="DJ39" s="37">
        <f t="shared" si="160"/>
        <v>1.5</v>
      </c>
      <c r="DK39" s="37">
        <f t="shared" si="161"/>
        <v>1.5</v>
      </c>
      <c r="DL39" s="37">
        <f t="shared" si="162"/>
        <v>1.5</v>
      </c>
      <c r="DM39" s="37">
        <f t="shared" si="163"/>
        <v>1.5</v>
      </c>
      <c r="DN39" s="37">
        <f t="shared" si="164"/>
        <v>1.5</v>
      </c>
      <c r="DO39" s="37">
        <f t="shared" si="72"/>
        <v>1.5</v>
      </c>
      <c r="DP39" s="37">
        <f t="shared" si="73"/>
        <v>1.5</v>
      </c>
      <c r="DQ39" s="37">
        <f t="shared" si="74"/>
        <v>1.5</v>
      </c>
      <c r="DR39" s="37">
        <f t="shared" si="75"/>
        <v>1.5</v>
      </c>
      <c r="DS39" s="37">
        <f t="shared" si="76"/>
        <v>1.5</v>
      </c>
      <c r="DT39" s="37">
        <f t="shared" si="77"/>
        <v>1.5</v>
      </c>
      <c r="DU39" s="37">
        <f t="shared" si="78"/>
        <v>1.5</v>
      </c>
      <c r="DV39" s="37">
        <f t="shared" si="79"/>
        <v>1.5</v>
      </c>
      <c r="DW39" s="37">
        <f t="shared" si="80"/>
        <v>1.5</v>
      </c>
      <c r="DX39" s="37">
        <f t="shared" si="81"/>
        <v>1.5</v>
      </c>
      <c r="DY39" s="37">
        <f t="shared" si="82"/>
        <v>1.5</v>
      </c>
      <c r="DZ39" s="37">
        <f t="shared" si="83"/>
        <v>1.5</v>
      </c>
      <c r="EA39" s="37">
        <f t="shared" si="84"/>
        <v>1.5</v>
      </c>
      <c r="EB39" s="37">
        <f t="shared" si="85"/>
        <v>1.5</v>
      </c>
      <c r="EC39" s="37">
        <f t="shared" si="86"/>
        <v>1.5</v>
      </c>
      <c r="ED39" s="37">
        <f t="shared" si="87"/>
        <v>1.5</v>
      </c>
      <c r="EE39" s="37">
        <f t="shared" si="88"/>
        <v>1.5</v>
      </c>
      <c r="EF39" s="37">
        <f t="shared" si="89"/>
        <v>1.5</v>
      </c>
      <c r="EG39" s="37">
        <f t="shared" si="90"/>
        <v>1.5</v>
      </c>
      <c r="EH39" s="37">
        <f t="shared" si="91"/>
        <v>1.5</v>
      </c>
    </row>
    <row r="40" spans="1:138" ht="20.25" customHeight="1">
      <c r="A40" s="55">
        <f t="shared" si="92"/>
        <v>1</v>
      </c>
      <c r="B40" s="51">
        <v>37</v>
      </c>
      <c r="C40" s="57" t="str">
        <f>'Ordine Entrata'!B40</f>
        <v> </v>
      </c>
      <c r="D40" s="58" t="str">
        <f>'Ordine Entrata'!D40</f>
        <v> </v>
      </c>
      <c r="E40" s="136"/>
      <c r="F40" s="135"/>
      <c r="G40" s="8"/>
      <c r="H40" s="135"/>
      <c r="I40" s="135"/>
      <c r="J40" s="8">
        <f t="shared" si="145"/>
        <v>0</v>
      </c>
      <c r="K40" s="20">
        <f t="shared" si="93"/>
        <v>6</v>
      </c>
      <c r="L40" s="20">
        <f t="shared" si="94"/>
        <v>11</v>
      </c>
      <c r="M40" s="20">
        <f t="shared" si="95"/>
        <v>16</v>
      </c>
      <c r="N40" s="20">
        <f t="shared" si="146"/>
        <v>21</v>
      </c>
      <c r="O40" s="20">
        <f t="shared" si="147"/>
        <v>26</v>
      </c>
      <c r="P40" s="20">
        <f t="shared" si="96"/>
        <v>31</v>
      </c>
      <c r="Q40" s="20">
        <f t="shared" si="97"/>
        <v>36</v>
      </c>
      <c r="R40" s="21">
        <f t="shared" si="67"/>
        <v>-40.5</v>
      </c>
      <c r="S40" s="136"/>
      <c r="T40" s="135"/>
      <c r="U40" s="20"/>
      <c r="V40" s="135"/>
      <c r="W40" s="135"/>
      <c r="X40" s="20">
        <f t="shared" si="148"/>
        <v>0</v>
      </c>
      <c r="Y40" s="20">
        <f t="shared" si="98"/>
        <v>6</v>
      </c>
      <c r="Z40" s="20">
        <f t="shared" si="99"/>
        <v>11</v>
      </c>
      <c r="AA40" s="20">
        <f t="shared" si="100"/>
        <v>16</v>
      </c>
      <c r="AB40" s="20">
        <f t="shared" si="4"/>
        <v>21</v>
      </c>
      <c r="AC40" s="20">
        <f t="shared" si="5"/>
        <v>26</v>
      </c>
      <c r="AD40" s="20">
        <f t="shared" si="101"/>
        <v>31</v>
      </c>
      <c r="AE40" s="20">
        <f t="shared" si="102"/>
        <v>36</v>
      </c>
      <c r="AF40" s="21">
        <f t="shared" si="68"/>
        <v>-40.5</v>
      </c>
      <c r="AG40" s="136"/>
      <c r="AH40" s="135"/>
      <c r="AI40" s="20"/>
      <c r="AJ40" s="135"/>
      <c r="AK40" s="135"/>
      <c r="AL40" s="20">
        <f t="shared" si="149"/>
        <v>0</v>
      </c>
      <c r="AM40" s="20">
        <f t="shared" si="103"/>
        <v>6</v>
      </c>
      <c r="AN40" s="20">
        <f t="shared" si="104"/>
        <v>11</v>
      </c>
      <c r="AO40" s="20">
        <f t="shared" si="105"/>
        <v>16</v>
      </c>
      <c r="AP40" s="20">
        <f t="shared" si="7"/>
        <v>21</v>
      </c>
      <c r="AQ40" s="20">
        <f t="shared" si="8"/>
        <v>26</v>
      </c>
      <c r="AR40" s="20">
        <f t="shared" si="106"/>
        <v>31</v>
      </c>
      <c r="AS40" s="20">
        <f t="shared" si="107"/>
        <v>36</v>
      </c>
      <c r="AT40" s="21">
        <f t="shared" si="69"/>
        <v>-40.5</v>
      </c>
      <c r="AU40" s="38">
        <f t="shared" si="108"/>
        <v>12.5</v>
      </c>
      <c r="AV40" s="20">
        <f t="shared" si="109"/>
        <v>24.5</v>
      </c>
      <c r="AW40" s="20">
        <f t="shared" si="110"/>
        <v>34.5</v>
      </c>
      <c r="AX40" s="20">
        <f t="shared" si="111"/>
        <v>-40.5</v>
      </c>
      <c r="AY40" s="20">
        <f t="shared" si="112"/>
        <v>-40.381512150000006</v>
      </c>
      <c r="AZ40" s="21">
        <f t="shared" si="113"/>
        <v>57</v>
      </c>
      <c r="BA40" s="21">
        <f t="shared" si="9"/>
        <v>118.5</v>
      </c>
      <c r="BB40" s="39">
        <f t="shared" si="150"/>
        <v>0</v>
      </c>
      <c r="BC40" s="39">
        <f t="shared" si="151"/>
        <v>-121.5</v>
      </c>
      <c r="BD40" s="39">
        <f t="shared" si="152"/>
        <v>0</v>
      </c>
      <c r="BE40" s="40">
        <f t="shared" si="114"/>
        <v>0</v>
      </c>
      <c r="BF40" s="41">
        <f t="shared" si="70"/>
        <v>1</v>
      </c>
      <c r="BG40" s="37">
        <f t="shared" si="165"/>
        <v>1.5</v>
      </c>
      <c r="BH40" s="37">
        <f t="shared" si="167"/>
        <v>1.5</v>
      </c>
      <c r="BI40" s="37">
        <f t="shared" si="169"/>
        <v>1.5</v>
      </c>
      <c r="BJ40" s="37">
        <f aca="true" t="shared" si="171" ref="BJ40:BJ83">IF($R40&gt;$R$7,1)+IF($R40=$R$7,0.5)+IF($AF40&gt;$AF$7,1)+IF($AF40=$AF$7,0.5)+IF($AT40&gt;$AT$7,1)+IF($AT40=$AT$7,0.5)</f>
        <v>1.5</v>
      </c>
      <c r="BK40" s="37">
        <f t="shared" si="118"/>
        <v>1.5</v>
      </c>
      <c r="BL40" s="37">
        <f t="shared" si="119"/>
        <v>1.5</v>
      </c>
      <c r="BM40" s="37">
        <f t="shared" si="120"/>
        <v>1.5</v>
      </c>
      <c r="BN40" s="37">
        <f t="shared" si="121"/>
        <v>1.5</v>
      </c>
      <c r="BO40" s="37">
        <f t="shared" si="122"/>
        <v>1.5</v>
      </c>
      <c r="BP40" s="37">
        <f t="shared" si="123"/>
        <v>1.5</v>
      </c>
      <c r="BQ40" s="37">
        <f t="shared" si="124"/>
        <v>1.5</v>
      </c>
      <c r="BR40" s="37">
        <f t="shared" si="125"/>
        <v>1.5</v>
      </c>
      <c r="BS40" s="37">
        <f t="shared" si="126"/>
        <v>1.5</v>
      </c>
      <c r="BT40" s="37">
        <f t="shared" si="127"/>
        <v>1.5</v>
      </c>
      <c r="BU40" s="37">
        <f t="shared" si="128"/>
        <v>1.5</v>
      </c>
      <c r="BV40" s="37">
        <f t="shared" si="129"/>
        <v>1.5</v>
      </c>
      <c r="BW40" s="37">
        <f t="shared" si="130"/>
        <v>1.5</v>
      </c>
      <c r="BX40" s="37">
        <f t="shared" si="131"/>
        <v>1.5</v>
      </c>
      <c r="BY40" s="37">
        <f t="shared" si="132"/>
        <v>1.5</v>
      </c>
      <c r="BZ40" s="37">
        <f t="shared" si="133"/>
        <v>1.5</v>
      </c>
      <c r="CA40" s="37">
        <f t="shared" si="134"/>
        <v>1.5</v>
      </c>
      <c r="CB40" s="37">
        <f t="shared" si="135"/>
        <v>1.5</v>
      </c>
      <c r="CC40" s="37">
        <f t="shared" si="136"/>
        <v>1.5</v>
      </c>
      <c r="CD40" s="37">
        <f t="shared" si="137"/>
        <v>1.5</v>
      </c>
      <c r="CE40" s="37">
        <f t="shared" si="138"/>
        <v>1.5</v>
      </c>
      <c r="CF40" s="37">
        <f t="shared" si="139"/>
        <v>1.5</v>
      </c>
      <c r="CG40" s="37">
        <f t="shared" si="140"/>
        <v>1.5</v>
      </c>
      <c r="CH40" s="37">
        <f t="shared" si="141"/>
        <v>1.5</v>
      </c>
      <c r="CI40" s="37">
        <f t="shared" si="142"/>
        <v>1.5</v>
      </c>
      <c r="CJ40" s="37">
        <f t="shared" si="143"/>
        <v>1.5</v>
      </c>
      <c r="CK40" s="37">
        <f t="shared" si="144"/>
        <v>1.5</v>
      </c>
      <c r="CL40" s="37">
        <f t="shared" si="153"/>
        <v>1.5</v>
      </c>
      <c r="CM40" s="37">
        <f t="shared" si="166"/>
        <v>1.5</v>
      </c>
      <c r="CN40" s="37">
        <f t="shared" si="168"/>
        <v>1.5</v>
      </c>
      <c r="CO40" s="37">
        <f t="shared" si="170"/>
        <v>1.5</v>
      </c>
      <c r="CP40" s="37">
        <f aca="true" t="shared" si="172" ref="CP40:CP83">IF($R40&gt;$R$39,1)+IF($R40=$R$39,0.5)+IF($AF40&gt;$AF$39,1)+IF($AF40=$AF$39,0.5)+IF($AT40&gt;$AT$39,1)+IF($AT40=$AT$39,0.5)</f>
        <v>1.5</v>
      </c>
      <c r="CQ40" s="36"/>
      <c r="CR40" s="37">
        <f t="shared" si="44"/>
        <v>1.5</v>
      </c>
      <c r="CS40" s="37">
        <f t="shared" si="45"/>
        <v>1.5</v>
      </c>
      <c r="CT40" s="37">
        <f t="shared" si="46"/>
        <v>1.5</v>
      </c>
      <c r="CU40" s="37">
        <f t="shared" si="47"/>
        <v>1.5</v>
      </c>
      <c r="CV40" s="37">
        <f t="shared" si="48"/>
        <v>1.5</v>
      </c>
      <c r="CW40" s="37">
        <f t="shared" si="49"/>
        <v>1.5</v>
      </c>
      <c r="CX40" s="37">
        <f t="shared" si="50"/>
        <v>1.5</v>
      </c>
      <c r="CY40" s="37">
        <f t="shared" si="51"/>
        <v>1.5</v>
      </c>
      <c r="CZ40" s="37">
        <f t="shared" si="52"/>
        <v>1.5</v>
      </c>
      <c r="DA40" s="37">
        <f t="shared" si="53"/>
        <v>1.5</v>
      </c>
      <c r="DB40" s="37">
        <f t="shared" si="54"/>
        <v>1.5</v>
      </c>
      <c r="DC40" s="37">
        <f t="shared" si="55"/>
        <v>1.5</v>
      </c>
      <c r="DD40" s="37">
        <f t="shared" si="154"/>
        <v>1.5</v>
      </c>
      <c r="DE40" s="37">
        <f t="shared" si="155"/>
        <v>1.5</v>
      </c>
      <c r="DF40" s="37">
        <f t="shared" si="156"/>
        <v>1.5</v>
      </c>
      <c r="DG40" s="37">
        <f t="shared" si="157"/>
        <v>1.5</v>
      </c>
      <c r="DH40" s="37">
        <f t="shared" si="158"/>
        <v>1.5</v>
      </c>
      <c r="DI40" s="37">
        <f t="shared" si="159"/>
        <v>1.5</v>
      </c>
      <c r="DJ40" s="37">
        <f t="shared" si="160"/>
        <v>1.5</v>
      </c>
      <c r="DK40" s="37">
        <f t="shared" si="161"/>
        <v>1.5</v>
      </c>
      <c r="DL40" s="37">
        <f t="shared" si="162"/>
        <v>1.5</v>
      </c>
      <c r="DM40" s="37">
        <f t="shared" si="163"/>
        <v>1.5</v>
      </c>
      <c r="DN40" s="37">
        <f t="shared" si="164"/>
        <v>1.5</v>
      </c>
      <c r="DO40" s="37">
        <f t="shared" si="72"/>
        <v>1.5</v>
      </c>
      <c r="DP40" s="37">
        <f t="shared" si="73"/>
        <v>1.5</v>
      </c>
      <c r="DQ40" s="37">
        <f t="shared" si="74"/>
        <v>1.5</v>
      </c>
      <c r="DR40" s="37">
        <f t="shared" si="75"/>
        <v>1.5</v>
      </c>
      <c r="DS40" s="37">
        <f t="shared" si="76"/>
        <v>1.5</v>
      </c>
      <c r="DT40" s="37">
        <f t="shared" si="77"/>
        <v>1.5</v>
      </c>
      <c r="DU40" s="37">
        <f t="shared" si="78"/>
        <v>1.5</v>
      </c>
      <c r="DV40" s="37">
        <f t="shared" si="79"/>
        <v>1.5</v>
      </c>
      <c r="DW40" s="37">
        <f t="shared" si="80"/>
        <v>1.5</v>
      </c>
      <c r="DX40" s="37">
        <f t="shared" si="81"/>
        <v>1.5</v>
      </c>
      <c r="DY40" s="37">
        <f t="shared" si="82"/>
        <v>1.5</v>
      </c>
      <c r="DZ40" s="37">
        <f t="shared" si="83"/>
        <v>1.5</v>
      </c>
      <c r="EA40" s="37">
        <f t="shared" si="84"/>
        <v>1.5</v>
      </c>
      <c r="EB40" s="37">
        <f t="shared" si="85"/>
        <v>1.5</v>
      </c>
      <c r="EC40" s="37">
        <f t="shared" si="86"/>
        <v>1.5</v>
      </c>
      <c r="ED40" s="37">
        <f t="shared" si="87"/>
        <v>1.5</v>
      </c>
      <c r="EE40" s="37">
        <f t="shared" si="88"/>
        <v>1.5</v>
      </c>
      <c r="EF40" s="37">
        <f t="shared" si="89"/>
        <v>1.5</v>
      </c>
      <c r="EG40" s="37">
        <f t="shared" si="90"/>
        <v>1.5</v>
      </c>
      <c r="EH40" s="37">
        <f t="shared" si="91"/>
        <v>1.5</v>
      </c>
    </row>
    <row r="41" spans="1:138" ht="20.25" customHeight="1">
      <c r="A41" s="55">
        <f t="shared" si="92"/>
        <v>1</v>
      </c>
      <c r="B41" s="50">
        <v>38</v>
      </c>
      <c r="C41" s="57" t="str">
        <f>'Ordine Entrata'!B41</f>
        <v> </v>
      </c>
      <c r="D41" s="58" t="str">
        <f>'Ordine Entrata'!D41</f>
        <v> </v>
      </c>
      <c r="E41" s="136"/>
      <c r="F41" s="135"/>
      <c r="G41" s="8"/>
      <c r="H41" s="135"/>
      <c r="I41" s="135"/>
      <c r="J41" s="8">
        <f t="shared" si="145"/>
        <v>0</v>
      </c>
      <c r="K41" s="20">
        <f t="shared" si="93"/>
        <v>6</v>
      </c>
      <c r="L41" s="20">
        <f t="shared" si="94"/>
        <v>11</v>
      </c>
      <c r="M41" s="20">
        <f t="shared" si="95"/>
        <v>16</v>
      </c>
      <c r="N41" s="20">
        <f t="shared" si="146"/>
        <v>21</v>
      </c>
      <c r="O41" s="20">
        <f t="shared" si="147"/>
        <v>26</v>
      </c>
      <c r="P41" s="20">
        <f t="shared" si="96"/>
        <v>31</v>
      </c>
      <c r="Q41" s="20">
        <f t="shared" si="97"/>
        <v>36</v>
      </c>
      <c r="R41" s="21">
        <f t="shared" si="67"/>
        <v>-40.5</v>
      </c>
      <c r="S41" s="136"/>
      <c r="T41" s="135"/>
      <c r="U41" s="20"/>
      <c r="V41" s="135"/>
      <c r="W41" s="135"/>
      <c r="X41" s="20">
        <f t="shared" si="148"/>
        <v>0</v>
      </c>
      <c r="Y41" s="20">
        <f t="shared" si="98"/>
        <v>6</v>
      </c>
      <c r="Z41" s="20">
        <f t="shared" si="99"/>
        <v>11</v>
      </c>
      <c r="AA41" s="20">
        <f t="shared" si="100"/>
        <v>16</v>
      </c>
      <c r="AB41" s="20">
        <f t="shared" si="4"/>
        <v>21</v>
      </c>
      <c r="AC41" s="20">
        <f t="shared" si="5"/>
        <v>26</v>
      </c>
      <c r="AD41" s="20">
        <f t="shared" si="101"/>
        <v>31</v>
      </c>
      <c r="AE41" s="20">
        <f t="shared" si="102"/>
        <v>36</v>
      </c>
      <c r="AF41" s="21">
        <f t="shared" si="68"/>
        <v>-40.5</v>
      </c>
      <c r="AG41" s="136"/>
      <c r="AH41" s="135"/>
      <c r="AI41" s="20"/>
      <c r="AJ41" s="135"/>
      <c r="AK41" s="135"/>
      <c r="AL41" s="20">
        <f t="shared" si="149"/>
        <v>0</v>
      </c>
      <c r="AM41" s="20">
        <f t="shared" si="103"/>
        <v>6</v>
      </c>
      <c r="AN41" s="20">
        <f t="shared" si="104"/>
        <v>11</v>
      </c>
      <c r="AO41" s="20">
        <f t="shared" si="105"/>
        <v>16</v>
      </c>
      <c r="AP41" s="20">
        <f t="shared" si="7"/>
        <v>21</v>
      </c>
      <c r="AQ41" s="20">
        <f t="shared" si="8"/>
        <v>26</v>
      </c>
      <c r="AR41" s="20">
        <f t="shared" si="106"/>
        <v>31</v>
      </c>
      <c r="AS41" s="20">
        <f t="shared" si="107"/>
        <v>36</v>
      </c>
      <c r="AT41" s="21">
        <f t="shared" si="69"/>
        <v>-40.5</v>
      </c>
      <c r="AU41" s="38">
        <f t="shared" si="108"/>
        <v>12.5</v>
      </c>
      <c r="AV41" s="20">
        <f t="shared" si="109"/>
        <v>24.5</v>
      </c>
      <c r="AW41" s="20">
        <f t="shared" si="110"/>
        <v>34.5</v>
      </c>
      <c r="AX41" s="20">
        <f t="shared" si="111"/>
        <v>-40.5</v>
      </c>
      <c r="AY41" s="20">
        <f t="shared" si="112"/>
        <v>-40.381512150000006</v>
      </c>
      <c r="AZ41" s="21">
        <f t="shared" si="113"/>
        <v>57</v>
      </c>
      <c r="BA41" s="21">
        <f t="shared" si="9"/>
        <v>118.5</v>
      </c>
      <c r="BB41" s="39">
        <f t="shared" si="150"/>
        <v>0</v>
      </c>
      <c r="BC41" s="39">
        <f t="shared" si="151"/>
        <v>-121.5</v>
      </c>
      <c r="BD41" s="39">
        <f t="shared" si="152"/>
        <v>0</v>
      </c>
      <c r="BE41" s="40">
        <f t="shared" si="114"/>
        <v>0</v>
      </c>
      <c r="BF41" s="41">
        <f t="shared" si="70"/>
        <v>1</v>
      </c>
      <c r="BG41" s="37">
        <f t="shared" si="165"/>
        <v>1.5</v>
      </c>
      <c r="BH41" s="37">
        <f t="shared" si="167"/>
        <v>1.5</v>
      </c>
      <c r="BI41" s="37">
        <f t="shared" si="169"/>
        <v>1.5</v>
      </c>
      <c r="BJ41" s="37">
        <f t="shared" si="171"/>
        <v>1.5</v>
      </c>
      <c r="BK41" s="37">
        <f aca="true" t="shared" si="173" ref="BK41:BK83">IF($R41&gt;$R$8,1)+IF($R41=$R$8,0.5)+IF($AF41&gt;$AF$8,1)+IF($AF41=$AF$8,0.5)+IF($AT41&gt;$AT$8,1)+IF($AT41=$AT$8,0.5)</f>
        <v>1.5</v>
      </c>
      <c r="BL41" s="37">
        <f t="shared" si="119"/>
        <v>1.5</v>
      </c>
      <c r="BM41" s="37">
        <f t="shared" si="120"/>
        <v>1.5</v>
      </c>
      <c r="BN41" s="37">
        <f t="shared" si="121"/>
        <v>1.5</v>
      </c>
      <c r="BO41" s="37">
        <f t="shared" si="122"/>
        <v>1.5</v>
      </c>
      <c r="BP41" s="37">
        <f t="shared" si="123"/>
        <v>1.5</v>
      </c>
      <c r="BQ41" s="37">
        <f t="shared" si="124"/>
        <v>1.5</v>
      </c>
      <c r="BR41" s="37">
        <f t="shared" si="125"/>
        <v>1.5</v>
      </c>
      <c r="BS41" s="37">
        <f t="shared" si="126"/>
        <v>1.5</v>
      </c>
      <c r="BT41" s="37">
        <f t="shared" si="127"/>
        <v>1.5</v>
      </c>
      <c r="BU41" s="37">
        <f t="shared" si="128"/>
        <v>1.5</v>
      </c>
      <c r="BV41" s="37">
        <f t="shared" si="129"/>
        <v>1.5</v>
      </c>
      <c r="BW41" s="37">
        <f t="shared" si="130"/>
        <v>1.5</v>
      </c>
      <c r="BX41" s="37">
        <f t="shared" si="131"/>
        <v>1.5</v>
      </c>
      <c r="BY41" s="37">
        <f t="shared" si="132"/>
        <v>1.5</v>
      </c>
      <c r="BZ41" s="37">
        <f t="shared" si="133"/>
        <v>1.5</v>
      </c>
      <c r="CA41" s="37">
        <f t="shared" si="134"/>
        <v>1.5</v>
      </c>
      <c r="CB41" s="37">
        <f t="shared" si="135"/>
        <v>1.5</v>
      </c>
      <c r="CC41" s="37">
        <f t="shared" si="136"/>
        <v>1.5</v>
      </c>
      <c r="CD41" s="37">
        <f t="shared" si="137"/>
        <v>1.5</v>
      </c>
      <c r="CE41" s="37">
        <f t="shared" si="138"/>
        <v>1.5</v>
      </c>
      <c r="CF41" s="37">
        <f t="shared" si="139"/>
        <v>1.5</v>
      </c>
      <c r="CG41" s="37">
        <f t="shared" si="140"/>
        <v>1.5</v>
      </c>
      <c r="CH41" s="37">
        <f t="shared" si="141"/>
        <v>1.5</v>
      </c>
      <c r="CI41" s="37">
        <f t="shared" si="142"/>
        <v>1.5</v>
      </c>
      <c r="CJ41" s="37">
        <f t="shared" si="143"/>
        <v>1.5</v>
      </c>
      <c r="CK41" s="37">
        <f t="shared" si="144"/>
        <v>1.5</v>
      </c>
      <c r="CL41" s="37">
        <f t="shared" si="153"/>
        <v>1.5</v>
      </c>
      <c r="CM41" s="37">
        <f t="shared" si="166"/>
        <v>1.5</v>
      </c>
      <c r="CN41" s="37">
        <f t="shared" si="168"/>
        <v>1.5</v>
      </c>
      <c r="CO41" s="37">
        <f t="shared" si="170"/>
        <v>1.5</v>
      </c>
      <c r="CP41" s="37">
        <f t="shared" si="172"/>
        <v>1.5</v>
      </c>
      <c r="CQ41" s="37">
        <f aca="true" t="shared" si="174" ref="CQ41:CQ83">IF($R41&gt;$R$40,1)+IF($R41=$R$40,0.5)+IF($AF41&gt;$AF$40,1)+IF($AF41=$AF$40,0.5)+IF($AT41&gt;$AT$40,1)+IF($AT41=$AT$40,0.5)</f>
        <v>1.5</v>
      </c>
      <c r="CR41" s="36"/>
      <c r="CS41" s="37">
        <f t="shared" si="45"/>
        <v>1.5</v>
      </c>
      <c r="CT41" s="37">
        <f t="shared" si="46"/>
        <v>1.5</v>
      </c>
      <c r="CU41" s="37">
        <f t="shared" si="47"/>
        <v>1.5</v>
      </c>
      <c r="CV41" s="37">
        <f t="shared" si="48"/>
        <v>1.5</v>
      </c>
      <c r="CW41" s="37">
        <f t="shared" si="49"/>
        <v>1.5</v>
      </c>
      <c r="CX41" s="37">
        <f t="shared" si="50"/>
        <v>1.5</v>
      </c>
      <c r="CY41" s="37">
        <f t="shared" si="51"/>
        <v>1.5</v>
      </c>
      <c r="CZ41" s="37">
        <f t="shared" si="52"/>
        <v>1.5</v>
      </c>
      <c r="DA41" s="37">
        <f t="shared" si="53"/>
        <v>1.5</v>
      </c>
      <c r="DB41" s="37">
        <f t="shared" si="54"/>
        <v>1.5</v>
      </c>
      <c r="DC41" s="37">
        <f t="shared" si="55"/>
        <v>1.5</v>
      </c>
      <c r="DD41" s="37">
        <f t="shared" si="154"/>
        <v>1.5</v>
      </c>
      <c r="DE41" s="37">
        <f t="shared" si="155"/>
        <v>1.5</v>
      </c>
      <c r="DF41" s="37">
        <f t="shared" si="156"/>
        <v>1.5</v>
      </c>
      <c r="DG41" s="37">
        <f t="shared" si="157"/>
        <v>1.5</v>
      </c>
      <c r="DH41" s="37">
        <f t="shared" si="158"/>
        <v>1.5</v>
      </c>
      <c r="DI41" s="37">
        <f t="shared" si="159"/>
        <v>1.5</v>
      </c>
      <c r="DJ41" s="37">
        <f t="shared" si="160"/>
        <v>1.5</v>
      </c>
      <c r="DK41" s="37">
        <f t="shared" si="161"/>
        <v>1.5</v>
      </c>
      <c r="DL41" s="37">
        <f t="shared" si="162"/>
        <v>1.5</v>
      </c>
      <c r="DM41" s="37">
        <f t="shared" si="163"/>
        <v>1.5</v>
      </c>
      <c r="DN41" s="37">
        <f t="shared" si="164"/>
        <v>1.5</v>
      </c>
      <c r="DO41" s="37">
        <f t="shared" si="72"/>
        <v>1.5</v>
      </c>
      <c r="DP41" s="37">
        <f t="shared" si="73"/>
        <v>1.5</v>
      </c>
      <c r="DQ41" s="37">
        <f t="shared" si="74"/>
        <v>1.5</v>
      </c>
      <c r="DR41" s="37">
        <f t="shared" si="75"/>
        <v>1.5</v>
      </c>
      <c r="DS41" s="37">
        <f t="shared" si="76"/>
        <v>1.5</v>
      </c>
      <c r="DT41" s="37">
        <f t="shared" si="77"/>
        <v>1.5</v>
      </c>
      <c r="DU41" s="37">
        <f t="shared" si="78"/>
        <v>1.5</v>
      </c>
      <c r="DV41" s="37">
        <f t="shared" si="79"/>
        <v>1.5</v>
      </c>
      <c r="DW41" s="37">
        <f t="shared" si="80"/>
        <v>1.5</v>
      </c>
      <c r="DX41" s="37">
        <f t="shared" si="81"/>
        <v>1.5</v>
      </c>
      <c r="DY41" s="37">
        <f t="shared" si="82"/>
        <v>1.5</v>
      </c>
      <c r="DZ41" s="37">
        <f t="shared" si="83"/>
        <v>1.5</v>
      </c>
      <c r="EA41" s="37">
        <f t="shared" si="84"/>
        <v>1.5</v>
      </c>
      <c r="EB41" s="37">
        <f t="shared" si="85"/>
        <v>1.5</v>
      </c>
      <c r="EC41" s="37">
        <f t="shared" si="86"/>
        <v>1.5</v>
      </c>
      <c r="ED41" s="37">
        <f t="shared" si="87"/>
        <v>1.5</v>
      </c>
      <c r="EE41" s="37">
        <f t="shared" si="88"/>
        <v>1.5</v>
      </c>
      <c r="EF41" s="37">
        <f t="shared" si="89"/>
        <v>1.5</v>
      </c>
      <c r="EG41" s="37">
        <f t="shared" si="90"/>
        <v>1.5</v>
      </c>
      <c r="EH41" s="37">
        <f t="shared" si="91"/>
        <v>1.5</v>
      </c>
    </row>
    <row r="42" spans="1:138" ht="20.25" customHeight="1">
      <c r="A42" s="55">
        <f t="shared" si="92"/>
        <v>1</v>
      </c>
      <c r="B42" s="50">
        <v>39</v>
      </c>
      <c r="C42" s="57" t="str">
        <f>'Ordine Entrata'!B42</f>
        <v> </v>
      </c>
      <c r="D42" s="58" t="str">
        <f>'Ordine Entrata'!D42</f>
        <v> </v>
      </c>
      <c r="E42" s="136"/>
      <c r="F42" s="135"/>
      <c r="G42" s="8"/>
      <c r="H42" s="135"/>
      <c r="I42" s="135"/>
      <c r="J42" s="8">
        <f t="shared" si="145"/>
        <v>0</v>
      </c>
      <c r="K42" s="20">
        <f t="shared" si="93"/>
        <v>6</v>
      </c>
      <c r="L42" s="20">
        <f t="shared" si="94"/>
        <v>11</v>
      </c>
      <c r="M42" s="20">
        <f t="shared" si="95"/>
        <v>16</v>
      </c>
      <c r="N42" s="20">
        <f t="shared" si="146"/>
        <v>21</v>
      </c>
      <c r="O42" s="20">
        <f t="shared" si="147"/>
        <v>26</v>
      </c>
      <c r="P42" s="20">
        <f t="shared" si="96"/>
        <v>31</v>
      </c>
      <c r="Q42" s="20">
        <f t="shared" si="97"/>
        <v>36</v>
      </c>
      <c r="R42" s="21">
        <f t="shared" si="67"/>
        <v>-40.5</v>
      </c>
      <c r="S42" s="136"/>
      <c r="T42" s="135"/>
      <c r="U42" s="20"/>
      <c r="V42" s="135"/>
      <c r="W42" s="135"/>
      <c r="X42" s="20">
        <f t="shared" si="148"/>
        <v>0</v>
      </c>
      <c r="Y42" s="20">
        <f t="shared" si="98"/>
        <v>6</v>
      </c>
      <c r="Z42" s="20">
        <f t="shared" si="99"/>
        <v>11</v>
      </c>
      <c r="AA42" s="20">
        <f t="shared" si="100"/>
        <v>16</v>
      </c>
      <c r="AB42" s="20">
        <f t="shared" si="4"/>
        <v>21</v>
      </c>
      <c r="AC42" s="20">
        <f t="shared" si="5"/>
        <v>26</v>
      </c>
      <c r="AD42" s="20">
        <f t="shared" si="101"/>
        <v>31</v>
      </c>
      <c r="AE42" s="20">
        <f t="shared" si="102"/>
        <v>36</v>
      </c>
      <c r="AF42" s="21">
        <f t="shared" si="68"/>
        <v>-40.5</v>
      </c>
      <c r="AG42" s="136"/>
      <c r="AH42" s="135"/>
      <c r="AI42" s="20"/>
      <c r="AJ42" s="135"/>
      <c r="AK42" s="135"/>
      <c r="AL42" s="20">
        <f t="shared" si="149"/>
        <v>0</v>
      </c>
      <c r="AM42" s="20">
        <f t="shared" si="103"/>
        <v>6</v>
      </c>
      <c r="AN42" s="20">
        <f t="shared" si="104"/>
        <v>11</v>
      </c>
      <c r="AO42" s="20">
        <f t="shared" si="105"/>
        <v>16</v>
      </c>
      <c r="AP42" s="20">
        <f t="shared" si="7"/>
        <v>21</v>
      </c>
      <c r="AQ42" s="20">
        <f t="shared" si="8"/>
        <v>26</v>
      </c>
      <c r="AR42" s="20">
        <f t="shared" si="106"/>
        <v>31</v>
      </c>
      <c r="AS42" s="20">
        <f t="shared" si="107"/>
        <v>36</v>
      </c>
      <c r="AT42" s="21">
        <f t="shared" si="69"/>
        <v>-40.5</v>
      </c>
      <c r="AU42" s="38">
        <f t="shared" si="108"/>
        <v>12.5</v>
      </c>
      <c r="AV42" s="20">
        <f t="shared" si="109"/>
        <v>24.5</v>
      </c>
      <c r="AW42" s="20">
        <f t="shared" si="110"/>
        <v>34.5</v>
      </c>
      <c r="AX42" s="20">
        <f t="shared" si="111"/>
        <v>-40.5</v>
      </c>
      <c r="AY42" s="20">
        <f t="shared" si="112"/>
        <v>-40.381512150000006</v>
      </c>
      <c r="AZ42" s="21">
        <f t="shared" si="113"/>
        <v>57</v>
      </c>
      <c r="BA42" s="21">
        <f t="shared" si="9"/>
        <v>118.5</v>
      </c>
      <c r="BB42" s="39">
        <f t="shared" si="150"/>
        <v>0</v>
      </c>
      <c r="BC42" s="39">
        <f t="shared" si="151"/>
        <v>-121.5</v>
      </c>
      <c r="BD42" s="39">
        <f t="shared" si="152"/>
        <v>0</v>
      </c>
      <c r="BE42" s="40">
        <f t="shared" si="114"/>
        <v>0</v>
      </c>
      <c r="BF42" s="41">
        <f t="shared" si="70"/>
        <v>1</v>
      </c>
      <c r="BG42" s="37">
        <f t="shared" si="165"/>
        <v>1.5</v>
      </c>
      <c r="BH42" s="37">
        <f t="shared" si="167"/>
        <v>1.5</v>
      </c>
      <c r="BI42" s="37">
        <f t="shared" si="169"/>
        <v>1.5</v>
      </c>
      <c r="BJ42" s="37">
        <f t="shared" si="171"/>
        <v>1.5</v>
      </c>
      <c r="BK42" s="37">
        <f t="shared" si="173"/>
        <v>1.5</v>
      </c>
      <c r="BL42" s="37">
        <f aca="true" t="shared" si="175" ref="BL42:BL83">IF($R42&gt;$R$9,1)+IF($R42=$R$9,0.5)+IF($AF42&gt;$AF$9,1)+IF($AF42=$AF$9,0.5)+IF($AT42&gt;$AT$9,1)+IF($AT42=$AT$9,0.5)</f>
        <v>1.5</v>
      </c>
      <c r="BM42" s="37">
        <f t="shared" si="120"/>
        <v>1.5</v>
      </c>
      <c r="BN42" s="37">
        <f t="shared" si="121"/>
        <v>1.5</v>
      </c>
      <c r="BO42" s="37">
        <f t="shared" si="122"/>
        <v>1.5</v>
      </c>
      <c r="BP42" s="37">
        <f t="shared" si="123"/>
        <v>1.5</v>
      </c>
      <c r="BQ42" s="37">
        <f t="shared" si="124"/>
        <v>1.5</v>
      </c>
      <c r="BR42" s="37">
        <f t="shared" si="125"/>
        <v>1.5</v>
      </c>
      <c r="BS42" s="37">
        <f t="shared" si="126"/>
        <v>1.5</v>
      </c>
      <c r="BT42" s="37">
        <f t="shared" si="127"/>
        <v>1.5</v>
      </c>
      <c r="BU42" s="37">
        <f t="shared" si="128"/>
        <v>1.5</v>
      </c>
      <c r="BV42" s="37">
        <f t="shared" si="129"/>
        <v>1.5</v>
      </c>
      <c r="BW42" s="37">
        <f t="shared" si="130"/>
        <v>1.5</v>
      </c>
      <c r="BX42" s="37">
        <f t="shared" si="131"/>
        <v>1.5</v>
      </c>
      <c r="BY42" s="37">
        <f t="shared" si="132"/>
        <v>1.5</v>
      </c>
      <c r="BZ42" s="37">
        <f t="shared" si="133"/>
        <v>1.5</v>
      </c>
      <c r="CA42" s="37">
        <f t="shared" si="134"/>
        <v>1.5</v>
      </c>
      <c r="CB42" s="37">
        <f t="shared" si="135"/>
        <v>1.5</v>
      </c>
      <c r="CC42" s="37">
        <f t="shared" si="136"/>
        <v>1.5</v>
      </c>
      <c r="CD42" s="37">
        <f t="shared" si="137"/>
        <v>1.5</v>
      </c>
      <c r="CE42" s="37">
        <f t="shared" si="138"/>
        <v>1.5</v>
      </c>
      <c r="CF42" s="37">
        <f t="shared" si="139"/>
        <v>1.5</v>
      </c>
      <c r="CG42" s="37">
        <f t="shared" si="140"/>
        <v>1.5</v>
      </c>
      <c r="CH42" s="37">
        <f t="shared" si="141"/>
        <v>1.5</v>
      </c>
      <c r="CI42" s="37">
        <f t="shared" si="142"/>
        <v>1.5</v>
      </c>
      <c r="CJ42" s="37">
        <f t="shared" si="143"/>
        <v>1.5</v>
      </c>
      <c r="CK42" s="37">
        <f t="shared" si="144"/>
        <v>1.5</v>
      </c>
      <c r="CL42" s="37">
        <f t="shared" si="153"/>
        <v>1.5</v>
      </c>
      <c r="CM42" s="37">
        <f t="shared" si="166"/>
        <v>1.5</v>
      </c>
      <c r="CN42" s="37">
        <f t="shared" si="168"/>
        <v>1.5</v>
      </c>
      <c r="CO42" s="37">
        <f t="shared" si="170"/>
        <v>1.5</v>
      </c>
      <c r="CP42" s="37">
        <f t="shared" si="172"/>
        <v>1.5</v>
      </c>
      <c r="CQ42" s="37">
        <f t="shared" si="174"/>
        <v>1.5</v>
      </c>
      <c r="CR42" s="37">
        <f aca="true" t="shared" si="176" ref="CR42:CR83">IF($R42&gt;$R$41,1)+IF($R42=$R$41,0.5)+IF($AF42&gt;$AF$41,1)+IF($AF42=$AF$41,0.5)+IF($AT42&gt;$AT$41,1)+IF($AT42=$AT$41,0.5)</f>
        <v>1.5</v>
      </c>
      <c r="CS42" s="36"/>
      <c r="CT42" s="37">
        <f t="shared" si="46"/>
        <v>1.5</v>
      </c>
      <c r="CU42" s="37">
        <f t="shared" si="47"/>
        <v>1.5</v>
      </c>
      <c r="CV42" s="37">
        <f t="shared" si="48"/>
        <v>1.5</v>
      </c>
      <c r="CW42" s="37">
        <f t="shared" si="49"/>
        <v>1.5</v>
      </c>
      <c r="CX42" s="37">
        <f t="shared" si="50"/>
        <v>1.5</v>
      </c>
      <c r="CY42" s="37">
        <f t="shared" si="51"/>
        <v>1.5</v>
      </c>
      <c r="CZ42" s="37">
        <f t="shared" si="52"/>
        <v>1.5</v>
      </c>
      <c r="DA42" s="37">
        <f t="shared" si="53"/>
        <v>1.5</v>
      </c>
      <c r="DB42" s="37">
        <f t="shared" si="54"/>
        <v>1.5</v>
      </c>
      <c r="DC42" s="37">
        <f t="shared" si="55"/>
        <v>1.5</v>
      </c>
      <c r="DD42" s="37">
        <f t="shared" si="154"/>
        <v>1.5</v>
      </c>
      <c r="DE42" s="37">
        <f t="shared" si="155"/>
        <v>1.5</v>
      </c>
      <c r="DF42" s="37">
        <f t="shared" si="156"/>
        <v>1.5</v>
      </c>
      <c r="DG42" s="37">
        <f t="shared" si="157"/>
        <v>1.5</v>
      </c>
      <c r="DH42" s="37">
        <f t="shared" si="158"/>
        <v>1.5</v>
      </c>
      <c r="DI42" s="37">
        <f t="shared" si="159"/>
        <v>1.5</v>
      </c>
      <c r="DJ42" s="37">
        <f t="shared" si="160"/>
        <v>1.5</v>
      </c>
      <c r="DK42" s="37">
        <f t="shared" si="161"/>
        <v>1.5</v>
      </c>
      <c r="DL42" s="37">
        <f t="shared" si="162"/>
        <v>1.5</v>
      </c>
      <c r="DM42" s="37">
        <f t="shared" si="163"/>
        <v>1.5</v>
      </c>
      <c r="DN42" s="37">
        <f t="shared" si="164"/>
        <v>1.5</v>
      </c>
      <c r="DO42" s="37">
        <f t="shared" si="72"/>
        <v>1.5</v>
      </c>
      <c r="DP42" s="37">
        <f t="shared" si="73"/>
        <v>1.5</v>
      </c>
      <c r="DQ42" s="37">
        <f t="shared" si="74"/>
        <v>1.5</v>
      </c>
      <c r="DR42" s="37">
        <f t="shared" si="75"/>
        <v>1.5</v>
      </c>
      <c r="DS42" s="37">
        <f t="shared" si="76"/>
        <v>1.5</v>
      </c>
      <c r="DT42" s="37">
        <f t="shared" si="77"/>
        <v>1.5</v>
      </c>
      <c r="DU42" s="37">
        <f t="shared" si="78"/>
        <v>1.5</v>
      </c>
      <c r="DV42" s="37">
        <f t="shared" si="79"/>
        <v>1.5</v>
      </c>
      <c r="DW42" s="37">
        <f t="shared" si="80"/>
        <v>1.5</v>
      </c>
      <c r="DX42" s="37">
        <f t="shared" si="81"/>
        <v>1.5</v>
      </c>
      <c r="DY42" s="37">
        <f t="shared" si="82"/>
        <v>1.5</v>
      </c>
      <c r="DZ42" s="37">
        <f t="shared" si="83"/>
        <v>1.5</v>
      </c>
      <c r="EA42" s="37">
        <f t="shared" si="84"/>
        <v>1.5</v>
      </c>
      <c r="EB42" s="37">
        <f t="shared" si="85"/>
        <v>1.5</v>
      </c>
      <c r="EC42" s="37">
        <f t="shared" si="86"/>
        <v>1.5</v>
      </c>
      <c r="ED42" s="37">
        <f t="shared" si="87"/>
        <v>1.5</v>
      </c>
      <c r="EE42" s="37">
        <f t="shared" si="88"/>
        <v>1.5</v>
      </c>
      <c r="EF42" s="37">
        <f t="shared" si="89"/>
        <v>1.5</v>
      </c>
      <c r="EG42" s="37">
        <f t="shared" si="90"/>
        <v>1.5</v>
      </c>
      <c r="EH42" s="37">
        <f t="shared" si="91"/>
        <v>1.5</v>
      </c>
    </row>
    <row r="43" spans="1:138" ht="20.25" customHeight="1">
      <c r="A43" s="55">
        <f t="shared" si="92"/>
        <v>1</v>
      </c>
      <c r="B43" s="50">
        <v>40</v>
      </c>
      <c r="C43" s="57" t="str">
        <f>'Ordine Entrata'!B43</f>
        <v> </v>
      </c>
      <c r="D43" s="58" t="str">
        <f>'Ordine Entrata'!D43</f>
        <v> </v>
      </c>
      <c r="E43" s="136"/>
      <c r="F43" s="135"/>
      <c r="G43" s="8"/>
      <c r="H43" s="135"/>
      <c r="I43" s="135"/>
      <c r="J43" s="8">
        <f t="shared" si="145"/>
        <v>0</v>
      </c>
      <c r="K43" s="20">
        <f t="shared" si="93"/>
        <v>6</v>
      </c>
      <c r="L43" s="20">
        <f t="shared" si="94"/>
        <v>11</v>
      </c>
      <c r="M43" s="20">
        <f t="shared" si="95"/>
        <v>16</v>
      </c>
      <c r="N43" s="20">
        <f t="shared" si="146"/>
        <v>21</v>
      </c>
      <c r="O43" s="20">
        <f t="shared" si="147"/>
        <v>26</v>
      </c>
      <c r="P43" s="20">
        <f t="shared" si="96"/>
        <v>31</v>
      </c>
      <c r="Q43" s="20">
        <f t="shared" si="97"/>
        <v>36</v>
      </c>
      <c r="R43" s="21">
        <f t="shared" si="67"/>
        <v>-40.5</v>
      </c>
      <c r="S43" s="136"/>
      <c r="T43" s="135"/>
      <c r="U43" s="20"/>
      <c r="V43" s="135"/>
      <c r="W43" s="135"/>
      <c r="X43" s="20">
        <f t="shared" si="148"/>
        <v>0</v>
      </c>
      <c r="Y43" s="20">
        <f t="shared" si="98"/>
        <v>6</v>
      </c>
      <c r="Z43" s="20">
        <f t="shared" si="99"/>
        <v>11</v>
      </c>
      <c r="AA43" s="20">
        <f t="shared" si="100"/>
        <v>16</v>
      </c>
      <c r="AB43" s="20">
        <f t="shared" si="4"/>
        <v>21</v>
      </c>
      <c r="AC43" s="20">
        <f t="shared" si="5"/>
        <v>26</v>
      </c>
      <c r="AD43" s="20">
        <f t="shared" si="101"/>
        <v>31</v>
      </c>
      <c r="AE43" s="20">
        <f t="shared" si="102"/>
        <v>36</v>
      </c>
      <c r="AF43" s="21">
        <f t="shared" si="68"/>
        <v>-40.5</v>
      </c>
      <c r="AG43" s="136"/>
      <c r="AH43" s="135"/>
      <c r="AI43" s="20"/>
      <c r="AJ43" s="135"/>
      <c r="AK43" s="135"/>
      <c r="AL43" s="20">
        <f t="shared" si="149"/>
        <v>0</v>
      </c>
      <c r="AM43" s="20">
        <f t="shared" si="103"/>
        <v>6</v>
      </c>
      <c r="AN43" s="20">
        <f t="shared" si="104"/>
        <v>11</v>
      </c>
      <c r="AO43" s="20">
        <f t="shared" si="105"/>
        <v>16</v>
      </c>
      <c r="AP43" s="20">
        <f t="shared" si="7"/>
        <v>21</v>
      </c>
      <c r="AQ43" s="20">
        <f t="shared" si="8"/>
        <v>26</v>
      </c>
      <c r="AR43" s="20">
        <f t="shared" si="106"/>
        <v>31</v>
      </c>
      <c r="AS43" s="20">
        <f t="shared" si="107"/>
        <v>36</v>
      </c>
      <c r="AT43" s="21">
        <f t="shared" si="69"/>
        <v>-40.5</v>
      </c>
      <c r="AU43" s="38">
        <f t="shared" si="108"/>
        <v>12.5</v>
      </c>
      <c r="AV43" s="20">
        <f t="shared" si="109"/>
        <v>24.5</v>
      </c>
      <c r="AW43" s="20">
        <f t="shared" si="110"/>
        <v>34.5</v>
      </c>
      <c r="AX43" s="20">
        <f t="shared" si="111"/>
        <v>-40.5</v>
      </c>
      <c r="AY43" s="20">
        <f t="shared" si="112"/>
        <v>-40.381512150000006</v>
      </c>
      <c r="AZ43" s="21">
        <f t="shared" si="113"/>
        <v>57</v>
      </c>
      <c r="BA43" s="21">
        <f t="shared" si="9"/>
        <v>118.5</v>
      </c>
      <c r="BB43" s="39">
        <f t="shared" si="150"/>
        <v>0</v>
      </c>
      <c r="BC43" s="39">
        <f t="shared" si="151"/>
        <v>-121.5</v>
      </c>
      <c r="BD43" s="39">
        <f t="shared" si="152"/>
        <v>0</v>
      </c>
      <c r="BE43" s="40">
        <f t="shared" si="114"/>
        <v>0</v>
      </c>
      <c r="BF43" s="41">
        <f t="shared" si="70"/>
        <v>1</v>
      </c>
      <c r="BG43" s="37">
        <f t="shared" si="165"/>
        <v>1.5</v>
      </c>
      <c r="BH43" s="37">
        <f t="shared" si="167"/>
        <v>1.5</v>
      </c>
      <c r="BI43" s="37">
        <f t="shared" si="169"/>
        <v>1.5</v>
      </c>
      <c r="BJ43" s="37">
        <f t="shared" si="171"/>
        <v>1.5</v>
      </c>
      <c r="BK43" s="37">
        <f t="shared" si="173"/>
        <v>1.5</v>
      </c>
      <c r="BL43" s="37">
        <f t="shared" si="175"/>
        <v>1.5</v>
      </c>
      <c r="BM43" s="37">
        <f aca="true" t="shared" si="177" ref="BM43:BM83">IF($R43&gt;$R$10,1)+IF($R43=$R$10,0.5)+IF($AF43&gt;$AF$10,1)+IF($AF43=$AF$10,0.5)+IF($AT43&gt;$AT$10,1)+IF($AT43=$AT$10,0.5)</f>
        <v>1.5</v>
      </c>
      <c r="BN43" s="37">
        <f t="shared" si="121"/>
        <v>1.5</v>
      </c>
      <c r="BO43" s="37">
        <f t="shared" si="122"/>
        <v>1.5</v>
      </c>
      <c r="BP43" s="37">
        <f t="shared" si="123"/>
        <v>1.5</v>
      </c>
      <c r="BQ43" s="37">
        <f t="shared" si="124"/>
        <v>1.5</v>
      </c>
      <c r="BR43" s="37">
        <f t="shared" si="125"/>
        <v>1.5</v>
      </c>
      <c r="BS43" s="37">
        <f t="shared" si="126"/>
        <v>1.5</v>
      </c>
      <c r="BT43" s="37">
        <f t="shared" si="127"/>
        <v>1.5</v>
      </c>
      <c r="BU43" s="37">
        <f t="shared" si="128"/>
        <v>1.5</v>
      </c>
      <c r="BV43" s="37">
        <f t="shared" si="129"/>
        <v>1.5</v>
      </c>
      <c r="BW43" s="37">
        <f t="shared" si="130"/>
        <v>1.5</v>
      </c>
      <c r="BX43" s="37">
        <f t="shared" si="131"/>
        <v>1.5</v>
      </c>
      <c r="BY43" s="37">
        <f t="shared" si="132"/>
        <v>1.5</v>
      </c>
      <c r="BZ43" s="37">
        <f t="shared" si="133"/>
        <v>1.5</v>
      </c>
      <c r="CA43" s="37">
        <f t="shared" si="134"/>
        <v>1.5</v>
      </c>
      <c r="CB43" s="37">
        <f t="shared" si="135"/>
        <v>1.5</v>
      </c>
      <c r="CC43" s="37">
        <f t="shared" si="136"/>
        <v>1.5</v>
      </c>
      <c r="CD43" s="37">
        <f t="shared" si="137"/>
        <v>1.5</v>
      </c>
      <c r="CE43" s="37">
        <f t="shared" si="138"/>
        <v>1.5</v>
      </c>
      <c r="CF43" s="37">
        <f t="shared" si="139"/>
        <v>1.5</v>
      </c>
      <c r="CG43" s="37">
        <f t="shared" si="140"/>
        <v>1.5</v>
      </c>
      <c r="CH43" s="37">
        <f t="shared" si="141"/>
        <v>1.5</v>
      </c>
      <c r="CI43" s="37">
        <f t="shared" si="142"/>
        <v>1.5</v>
      </c>
      <c r="CJ43" s="37">
        <f t="shared" si="143"/>
        <v>1.5</v>
      </c>
      <c r="CK43" s="37">
        <f t="shared" si="144"/>
        <v>1.5</v>
      </c>
      <c r="CL43" s="37">
        <f t="shared" si="153"/>
        <v>1.5</v>
      </c>
      <c r="CM43" s="37">
        <f t="shared" si="166"/>
        <v>1.5</v>
      </c>
      <c r="CN43" s="37">
        <f t="shared" si="168"/>
        <v>1.5</v>
      </c>
      <c r="CO43" s="37">
        <f t="shared" si="170"/>
        <v>1.5</v>
      </c>
      <c r="CP43" s="37">
        <f t="shared" si="172"/>
        <v>1.5</v>
      </c>
      <c r="CQ43" s="37">
        <f t="shared" si="174"/>
        <v>1.5</v>
      </c>
      <c r="CR43" s="37">
        <f t="shared" si="176"/>
        <v>1.5</v>
      </c>
      <c r="CS43" s="37">
        <f aca="true" t="shared" si="178" ref="CS43:CS83">IF($R43&gt;$R$42,1)+IF($R43=$R$42,0.5)+IF($AF43&gt;$AF$42,1)+IF($AF43=$AF$42,0.5)+IF($AT43&gt;$AT$42,1)+IF($AT43=$AT$42,0.5)</f>
        <v>1.5</v>
      </c>
      <c r="CT43" s="36"/>
      <c r="CU43" s="37">
        <f t="shared" si="47"/>
        <v>1.5</v>
      </c>
      <c r="CV43" s="37">
        <f t="shared" si="48"/>
        <v>1.5</v>
      </c>
      <c r="CW43" s="37">
        <f t="shared" si="49"/>
        <v>1.5</v>
      </c>
      <c r="CX43" s="37">
        <f t="shared" si="50"/>
        <v>1.5</v>
      </c>
      <c r="CY43" s="37">
        <f t="shared" si="51"/>
        <v>1.5</v>
      </c>
      <c r="CZ43" s="37">
        <f t="shared" si="52"/>
        <v>1.5</v>
      </c>
      <c r="DA43" s="37">
        <f t="shared" si="53"/>
        <v>1.5</v>
      </c>
      <c r="DB43" s="37">
        <f t="shared" si="54"/>
        <v>1.5</v>
      </c>
      <c r="DC43" s="37">
        <f t="shared" si="55"/>
        <v>1.5</v>
      </c>
      <c r="DD43" s="37">
        <f t="shared" si="154"/>
        <v>1.5</v>
      </c>
      <c r="DE43" s="37">
        <f t="shared" si="155"/>
        <v>1.5</v>
      </c>
      <c r="DF43" s="37">
        <f t="shared" si="156"/>
        <v>1.5</v>
      </c>
      <c r="DG43" s="37">
        <f t="shared" si="157"/>
        <v>1.5</v>
      </c>
      <c r="DH43" s="37">
        <f t="shared" si="158"/>
        <v>1.5</v>
      </c>
      <c r="DI43" s="37">
        <f t="shared" si="159"/>
        <v>1.5</v>
      </c>
      <c r="DJ43" s="37">
        <f t="shared" si="160"/>
        <v>1.5</v>
      </c>
      <c r="DK43" s="37">
        <f t="shared" si="161"/>
        <v>1.5</v>
      </c>
      <c r="DL43" s="37">
        <f t="shared" si="162"/>
        <v>1.5</v>
      </c>
      <c r="DM43" s="37">
        <f t="shared" si="163"/>
        <v>1.5</v>
      </c>
      <c r="DN43" s="37">
        <f t="shared" si="164"/>
        <v>1.5</v>
      </c>
      <c r="DO43" s="37">
        <f t="shared" si="72"/>
        <v>1.5</v>
      </c>
      <c r="DP43" s="37">
        <f t="shared" si="73"/>
        <v>1.5</v>
      </c>
      <c r="DQ43" s="37">
        <f t="shared" si="74"/>
        <v>1.5</v>
      </c>
      <c r="DR43" s="37">
        <f t="shared" si="75"/>
        <v>1.5</v>
      </c>
      <c r="DS43" s="37">
        <f t="shared" si="76"/>
        <v>1.5</v>
      </c>
      <c r="DT43" s="37">
        <f t="shared" si="77"/>
        <v>1.5</v>
      </c>
      <c r="DU43" s="37">
        <f t="shared" si="78"/>
        <v>1.5</v>
      </c>
      <c r="DV43" s="37">
        <f t="shared" si="79"/>
        <v>1.5</v>
      </c>
      <c r="DW43" s="37">
        <f t="shared" si="80"/>
        <v>1.5</v>
      </c>
      <c r="DX43" s="37">
        <f t="shared" si="81"/>
        <v>1.5</v>
      </c>
      <c r="DY43" s="37">
        <f t="shared" si="82"/>
        <v>1.5</v>
      </c>
      <c r="DZ43" s="37">
        <f t="shared" si="83"/>
        <v>1.5</v>
      </c>
      <c r="EA43" s="37">
        <f t="shared" si="84"/>
        <v>1.5</v>
      </c>
      <c r="EB43" s="37">
        <f t="shared" si="85"/>
        <v>1.5</v>
      </c>
      <c r="EC43" s="37">
        <f t="shared" si="86"/>
        <v>1.5</v>
      </c>
      <c r="ED43" s="37">
        <f t="shared" si="87"/>
        <v>1.5</v>
      </c>
      <c r="EE43" s="37">
        <f t="shared" si="88"/>
        <v>1.5</v>
      </c>
      <c r="EF43" s="37">
        <f t="shared" si="89"/>
        <v>1.5</v>
      </c>
      <c r="EG43" s="37">
        <f t="shared" si="90"/>
        <v>1.5</v>
      </c>
      <c r="EH43" s="37">
        <f t="shared" si="91"/>
        <v>1.5</v>
      </c>
    </row>
    <row r="44" spans="1:138" ht="20.25" customHeight="1">
      <c r="A44" s="55">
        <f t="shared" si="92"/>
        <v>1</v>
      </c>
      <c r="B44" s="51">
        <v>41</v>
      </c>
      <c r="C44" s="57" t="str">
        <f>'Ordine Entrata'!B44</f>
        <v> </v>
      </c>
      <c r="D44" s="58" t="str">
        <f>'Ordine Entrata'!D44</f>
        <v> </v>
      </c>
      <c r="E44" s="136"/>
      <c r="F44" s="135"/>
      <c r="G44" s="8"/>
      <c r="H44" s="135"/>
      <c r="I44" s="135"/>
      <c r="J44" s="8">
        <f t="shared" si="145"/>
        <v>0</v>
      </c>
      <c r="K44" s="20">
        <f t="shared" si="93"/>
        <v>6</v>
      </c>
      <c r="L44" s="20">
        <f t="shared" si="94"/>
        <v>11</v>
      </c>
      <c r="M44" s="20">
        <f t="shared" si="95"/>
        <v>16</v>
      </c>
      <c r="N44" s="20">
        <f t="shared" si="146"/>
        <v>21</v>
      </c>
      <c r="O44" s="20">
        <f t="shared" si="147"/>
        <v>26</v>
      </c>
      <c r="P44" s="20">
        <f t="shared" si="96"/>
        <v>31</v>
      </c>
      <c r="Q44" s="20">
        <f t="shared" si="97"/>
        <v>36</v>
      </c>
      <c r="R44" s="21">
        <f t="shared" si="67"/>
        <v>-40.5</v>
      </c>
      <c r="S44" s="136"/>
      <c r="T44" s="135"/>
      <c r="U44" s="20"/>
      <c r="V44" s="135"/>
      <c r="W44" s="135"/>
      <c r="X44" s="20">
        <f t="shared" si="148"/>
        <v>0</v>
      </c>
      <c r="Y44" s="20">
        <f t="shared" si="98"/>
        <v>6</v>
      </c>
      <c r="Z44" s="20">
        <f t="shared" si="99"/>
        <v>11</v>
      </c>
      <c r="AA44" s="20">
        <f t="shared" si="100"/>
        <v>16</v>
      </c>
      <c r="AB44" s="20">
        <f t="shared" si="4"/>
        <v>21</v>
      </c>
      <c r="AC44" s="20">
        <f t="shared" si="5"/>
        <v>26</v>
      </c>
      <c r="AD44" s="20">
        <f t="shared" si="101"/>
        <v>31</v>
      </c>
      <c r="AE44" s="20">
        <f t="shared" si="102"/>
        <v>36</v>
      </c>
      <c r="AF44" s="21">
        <f t="shared" si="68"/>
        <v>-40.5</v>
      </c>
      <c r="AG44" s="136"/>
      <c r="AH44" s="135"/>
      <c r="AI44" s="20"/>
      <c r="AJ44" s="135"/>
      <c r="AK44" s="135"/>
      <c r="AL44" s="20">
        <f t="shared" si="149"/>
        <v>0</v>
      </c>
      <c r="AM44" s="20">
        <f t="shared" si="103"/>
        <v>6</v>
      </c>
      <c r="AN44" s="20">
        <f t="shared" si="104"/>
        <v>11</v>
      </c>
      <c r="AO44" s="20">
        <f t="shared" si="105"/>
        <v>16</v>
      </c>
      <c r="AP44" s="20">
        <f t="shared" si="7"/>
        <v>21</v>
      </c>
      <c r="AQ44" s="20">
        <f t="shared" si="8"/>
        <v>26</v>
      </c>
      <c r="AR44" s="20">
        <f t="shared" si="106"/>
        <v>31</v>
      </c>
      <c r="AS44" s="20">
        <f t="shared" si="107"/>
        <v>36</v>
      </c>
      <c r="AT44" s="21">
        <f t="shared" si="69"/>
        <v>-40.5</v>
      </c>
      <c r="AU44" s="38">
        <f t="shared" si="108"/>
        <v>12.5</v>
      </c>
      <c r="AV44" s="20">
        <f t="shared" si="109"/>
        <v>24.5</v>
      </c>
      <c r="AW44" s="20">
        <f t="shared" si="110"/>
        <v>34.5</v>
      </c>
      <c r="AX44" s="20">
        <f t="shared" si="111"/>
        <v>-40.5</v>
      </c>
      <c r="AY44" s="20">
        <f t="shared" si="112"/>
        <v>-40.381512150000006</v>
      </c>
      <c r="AZ44" s="21">
        <f t="shared" si="113"/>
        <v>57</v>
      </c>
      <c r="BA44" s="21">
        <f t="shared" si="9"/>
        <v>118.5</v>
      </c>
      <c r="BB44" s="39">
        <f t="shared" si="150"/>
        <v>0</v>
      </c>
      <c r="BC44" s="39">
        <f t="shared" si="151"/>
        <v>-121.5</v>
      </c>
      <c r="BD44" s="39">
        <f t="shared" si="152"/>
        <v>0</v>
      </c>
      <c r="BE44" s="40">
        <f t="shared" si="114"/>
        <v>0</v>
      </c>
      <c r="BF44" s="41">
        <f t="shared" si="70"/>
        <v>1</v>
      </c>
      <c r="BG44" s="37">
        <f t="shared" si="165"/>
        <v>1.5</v>
      </c>
      <c r="BH44" s="37">
        <f t="shared" si="167"/>
        <v>1.5</v>
      </c>
      <c r="BI44" s="37">
        <f t="shared" si="169"/>
        <v>1.5</v>
      </c>
      <c r="BJ44" s="37">
        <f t="shared" si="171"/>
        <v>1.5</v>
      </c>
      <c r="BK44" s="37">
        <f t="shared" si="173"/>
        <v>1.5</v>
      </c>
      <c r="BL44" s="37">
        <f t="shared" si="175"/>
        <v>1.5</v>
      </c>
      <c r="BM44" s="37">
        <f t="shared" si="177"/>
        <v>1.5</v>
      </c>
      <c r="BN44" s="37">
        <f aca="true" t="shared" si="179" ref="BN44:BN83">IF($R44&gt;$R$11,1)+IF($R44=$R$11,0.5)+IF($AF44&gt;$AF$11,1)+IF($AF44=$AF$11,0.5)+IF($AT44&gt;$AT$11,1)+IF($AT44=$AT$11,0.5)</f>
        <v>1.5</v>
      </c>
      <c r="BO44" s="37">
        <f t="shared" si="122"/>
        <v>1.5</v>
      </c>
      <c r="BP44" s="37">
        <f t="shared" si="123"/>
        <v>1.5</v>
      </c>
      <c r="BQ44" s="37">
        <f t="shared" si="124"/>
        <v>1.5</v>
      </c>
      <c r="BR44" s="37">
        <f t="shared" si="125"/>
        <v>1.5</v>
      </c>
      <c r="BS44" s="37">
        <f t="shared" si="126"/>
        <v>1.5</v>
      </c>
      <c r="BT44" s="37">
        <f t="shared" si="127"/>
        <v>1.5</v>
      </c>
      <c r="BU44" s="37">
        <f t="shared" si="128"/>
        <v>1.5</v>
      </c>
      <c r="BV44" s="37">
        <f t="shared" si="129"/>
        <v>1.5</v>
      </c>
      <c r="BW44" s="37">
        <f t="shared" si="130"/>
        <v>1.5</v>
      </c>
      <c r="BX44" s="37">
        <f t="shared" si="131"/>
        <v>1.5</v>
      </c>
      <c r="BY44" s="37">
        <f t="shared" si="132"/>
        <v>1.5</v>
      </c>
      <c r="BZ44" s="37">
        <f t="shared" si="133"/>
        <v>1.5</v>
      </c>
      <c r="CA44" s="37">
        <f t="shared" si="134"/>
        <v>1.5</v>
      </c>
      <c r="CB44" s="37">
        <f t="shared" si="135"/>
        <v>1.5</v>
      </c>
      <c r="CC44" s="37">
        <f t="shared" si="136"/>
        <v>1.5</v>
      </c>
      <c r="CD44" s="37">
        <f t="shared" si="137"/>
        <v>1.5</v>
      </c>
      <c r="CE44" s="37">
        <f t="shared" si="138"/>
        <v>1.5</v>
      </c>
      <c r="CF44" s="37">
        <f t="shared" si="139"/>
        <v>1.5</v>
      </c>
      <c r="CG44" s="37">
        <f t="shared" si="140"/>
        <v>1.5</v>
      </c>
      <c r="CH44" s="37">
        <f t="shared" si="141"/>
        <v>1.5</v>
      </c>
      <c r="CI44" s="37">
        <f t="shared" si="142"/>
        <v>1.5</v>
      </c>
      <c r="CJ44" s="37">
        <f t="shared" si="143"/>
        <v>1.5</v>
      </c>
      <c r="CK44" s="37">
        <f t="shared" si="144"/>
        <v>1.5</v>
      </c>
      <c r="CL44" s="37">
        <f t="shared" si="153"/>
        <v>1.5</v>
      </c>
      <c r="CM44" s="37">
        <f t="shared" si="166"/>
        <v>1.5</v>
      </c>
      <c r="CN44" s="37">
        <f t="shared" si="168"/>
        <v>1.5</v>
      </c>
      <c r="CO44" s="37">
        <f t="shared" si="170"/>
        <v>1.5</v>
      </c>
      <c r="CP44" s="37">
        <f t="shared" si="172"/>
        <v>1.5</v>
      </c>
      <c r="CQ44" s="37">
        <f t="shared" si="174"/>
        <v>1.5</v>
      </c>
      <c r="CR44" s="37">
        <f t="shared" si="176"/>
        <v>1.5</v>
      </c>
      <c r="CS44" s="37">
        <f t="shared" si="178"/>
        <v>1.5</v>
      </c>
      <c r="CT44" s="37">
        <f aca="true" t="shared" si="180" ref="CT44:CT83">IF($R44&gt;$R$43,1)+IF($R44=$R$43,0.5)+IF($AF44&gt;$AF$43,1)+IF($AF44=$AF$43,0.5)+IF($AT44&gt;$AT$43,1)+IF($AT44=$AT$43,0.5)</f>
        <v>1.5</v>
      </c>
      <c r="CU44" s="36"/>
      <c r="CV44" s="37">
        <f t="shared" si="48"/>
        <v>1.5</v>
      </c>
      <c r="CW44" s="37">
        <f t="shared" si="49"/>
        <v>1.5</v>
      </c>
      <c r="CX44" s="37">
        <f t="shared" si="50"/>
        <v>1.5</v>
      </c>
      <c r="CY44" s="37">
        <f t="shared" si="51"/>
        <v>1.5</v>
      </c>
      <c r="CZ44" s="37">
        <f t="shared" si="52"/>
        <v>1.5</v>
      </c>
      <c r="DA44" s="37">
        <f t="shared" si="53"/>
        <v>1.5</v>
      </c>
      <c r="DB44" s="37">
        <f t="shared" si="54"/>
        <v>1.5</v>
      </c>
      <c r="DC44" s="37">
        <f t="shared" si="55"/>
        <v>1.5</v>
      </c>
      <c r="DD44" s="37">
        <f t="shared" si="154"/>
        <v>1.5</v>
      </c>
      <c r="DE44" s="37">
        <f t="shared" si="155"/>
        <v>1.5</v>
      </c>
      <c r="DF44" s="37">
        <f t="shared" si="156"/>
        <v>1.5</v>
      </c>
      <c r="DG44" s="37">
        <f t="shared" si="157"/>
        <v>1.5</v>
      </c>
      <c r="DH44" s="37">
        <f t="shared" si="158"/>
        <v>1.5</v>
      </c>
      <c r="DI44" s="37">
        <f t="shared" si="159"/>
        <v>1.5</v>
      </c>
      <c r="DJ44" s="37">
        <f t="shared" si="160"/>
        <v>1.5</v>
      </c>
      <c r="DK44" s="37">
        <f t="shared" si="161"/>
        <v>1.5</v>
      </c>
      <c r="DL44" s="37">
        <f t="shared" si="162"/>
        <v>1.5</v>
      </c>
      <c r="DM44" s="37">
        <f t="shared" si="163"/>
        <v>1.5</v>
      </c>
      <c r="DN44" s="37">
        <f t="shared" si="164"/>
        <v>1.5</v>
      </c>
      <c r="DO44" s="37">
        <f t="shared" si="72"/>
        <v>1.5</v>
      </c>
      <c r="DP44" s="37">
        <f t="shared" si="73"/>
        <v>1.5</v>
      </c>
      <c r="DQ44" s="37">
        <f t="shared" si="74"/>
        <v>1.5</v>
      </c>
      <c r="DR44" s="37">
        <f t="shared" si="75"/>
        <v>1.5</v>
      </c>
      <c r="DS44" s="37">
        <f t="shared" si="76"/>
        <v>1.5</v>
      </c>
      <c r="DT44" s="37">
        <f t="shared" si="77"/>
        <v>1.5</v>
      </c>
      <c r="DU44" s="37">
        <f t="shared" si="78"/>
        <v>1.5</v>
      </c>
      <c r="DV44" s="37">
        <f t="shared" si="79"/>
        <v>1.5</v>
      </c>
      <c r="DW44" s="37">
        <f t="shared" si="80"/>
        <v>1.5</v>
      </c>
      <c r="DX44" s="37">
        <f t="shared" si="81"/>
        <v>1.5</v>
      </c>
      <c r="DY44" s="37">
        <f t="shared" si="82"/>
        <v>1.5</v>
      </c>
      <c r="DZ44" s="37">
        <f t="shared" si="83"/>
        <v>1.5</v>
      </c>
      <c r="EA44" s="37">
        <f t="shared" si="84"/>
        <v>1.5</v>
      </c>
      <c r="EB44" s="37">
        <f t="shared" si="85"/>
        <v>1.5</v>
      </c>
      <c r="EC44" s="37">
        <f t="shared" si="86"/>
        <v>1.5</v>
      </c>
      <c r="ED44" s="37">
        <f t="shared" si="87"/>
        <v>1.5</v>
      </c>
      <c r="EE44" s="37">
        <f t="shared" si="88"/>
        <v>1.5</v>
      </c>
      <c r="EF44" s="37">
        <f t="shared" si="89"/>
        <v>1.5</v>
      </c>
      <c r="EG44" s="37">
        <f t="shared" si="90"/>
        <v>1.5</v>
      </c>
      <c r="EH44" s="37">
        <f t="shared" si="91"/>
        <v>1.5</v>
      </c>
    </row>
    <row r="45" spans="1:138" ht="20.25" customHeight="1">
      <c r="A45" s="55">
        <f t="shared" si="92"/>
        <v>1</v>
      </c>
      <c r="B45" s="50">
        <v>42</v>
      </c>
      <c r="C45" s="57" t="str">
        <f>'Ordine Entrata'!B45</f>
        <v> </v>
      </c>
      <c r="D45" s="58" t="str">
        <f>'Ordine Entrata'!D45</f>
        <v> </v>
      </c>
      <c r="E45" s="136"/>
      <c r="F45" s="135"/>
      <c r="G45" s="8"/>
      <c r="H45" s="135"/>
      <c r="I45" s="135"/>
      <c r="J45" s="8">
        <f t="shared" si="145"/>
        <v>0</v>
      </c>
      <c r="K45" s="20">
        <f t="shared" si="93"/>
        <v>6</v>
      </c>
      <c r="L45" s="20">
        <f t="shared" si="94"/>
        <v>11</v>
      </c>
      <c r="M45" s="20">
        <f t="shared" si="95"/>
        <v>16</v>
      </c>
      <c r="N45" s="20">
        <f t="shared" si="146"/>
        <v>21</v>
      </c>
      <c r="O45" s="20">
        <f t="shared" si="147"/>
        <v>26</v>
      </c>
      <c r="P45" s="20">
        <f t="shared" si="96"/>
        <v>31</v>
      </c>
      <c r="Q45" s="20">
        <f t="shared" si="97"/>
        <v>36</v>
      </c>
      <c r="R45" s="21">
        <f t="shared" si="67"/>
        <v>-40.5</v>
      </c>
      <c r="S45" s="136"/>
      <c r="T45" s="135"/>
      <c r="U45" s="20"/>
      <c r="V45" s="135"/>
      <c r="W45" s="135"/>
      <c r="X45" s="20">
        <f t="shared" si="148"/>
        <v>0</v>
      </c>
      <c r="Y45" s="20">
        <f t="shared" si="98"/>
        <v>6</v>
      </c>
      <c r="Z45" s="20">
        <f t="shared" si="99"/>
        <v>11</v>
      </c>
      <c r="AA45" s="20">
        <f t="shared" si="100"/>
        <v>16</v>
      </c>
      <c r="AB45" s="20">
        <f t="shared" si="4"/>
        <v>21</v>
      </c>
      <c r="AC45" s="20">
        <f t="shared" si="5"/>
        <v>26</v>
      </c>
      <c r="AD45" s="20">
        <f t="shared" si="101"/>
        <v>31</v>
      </c>
      <c r="AE45" s="20">
        <f t="shared" si="102"/>
        <v>36</v>
      </c>
      <c r="AF45" s="21">
        <f t="shared" si="68"/>
        <v>-40.5</v>
      </c>
      <c r="AG45" s="136"/>
      <c r="AH45" s="135"/>
      <c r="AI45" s="20"/>
      <c r="AJ45" s="135"/>
      <c r="AK45" s="135"/>
      <c r="AL45" s="20">
        <f t="shared" si="149"/>
        <v>0</v>
      </c>
      <c r="AM45" s="20">
        <f t="shared" si="103"/>
        <v>6</v>
      </c>
      <c r="AN45" s="20">
        <f t="shared" si="104"/>
        <v>11</v>
      </c>
      <c r="AO45" s="20">
        <f t="shared" si="105"/>
        <v>16</v>
      </c>
      <c r="AP45" s="20">
        <f t="shared" si="7"/>
        <v>21</v>
      </c>
      <c r="AQ45" s="20">
        <f t="shared" si="8"/>
        <v>26</v>
      </c>
      <c r="AR45" s="20">
        <f t="shared" si="106"/>
        <v>31</v>
      </c>
      <c r="AS45" s="20">
        <f t="shared" si="107"/>
        <v>36</v>
      </c>
      <c r="AT45" s="21">
        <f t="shared" si="69"/>
        <v>-40.5</v>
      </c>
      <c r="AU45" s="38">
        <f t="shared" si="108"/>
        <v>12.5</v>
      </c>
      <c r="AV45" s="20">
        <f t="shared" si="109"/>
        <v>24.5</v>
      </c>
      <c r="AW45" s="20">
        <f t="shared" si="110"/>
        <v>34.5</v>
      </c>
      <c r="AX45" s="20">
        <f t="shared" si="111"/>
        <v>-40.5</v>
      </c>
      <c r="AY45" s="20">
        <f t="shared" si="112"/>
        <v>-40.381512150000006</v>
      </c>
      <c r="AZ45" s="21">
        <f t="shared" si="113"/>
        <v>57</v>
      </c>
      <c r="BA45" s="21">
        <f t="shared" si="9"/>
        <v>118.5</v>
      </c>
      <c r="BB45" s="39">
        <f t="shared" si="150"/>
        <v>0</v>
      </c>
      <c r="BC45" s="39">
        <f t="shared" si="151"/>
        <v>-121.5</v>
      </c>
      <c r="BD45" s="39">
        <f t="shared" si="152"/>
        <v>0</v>
      </c>
      <c r="BE45" s="40">
        <f t="shared" si="114"/>
        <v>0</v>
      </c>
      <c r="BF45" s="41">
        <f t="shared" si="70"/>
        <v>1</v>
      </c>
      <c r="BG45" s="37">
        <f t="shared" si="165"/>
        <v>1.5</v>
      </c>
      <c r="BH45" s="37">
        <f t="shared" si="167"/>
        <v>1.5</v>
      </c>
      <c r="BI45" s="37">
        <f t="shared" si="169"/>
        <v>1.5</v>
      </c>
      <c r="BJ45" s="37">
        <f t="shared" si="171"/>
        <v>1.5</v>
      </c>
      <c r="BK45" s="37">
        <f t="shared" si="173"/>
        <v>1.5</v>
      </c>
      <c r="BL45" s="37">
        <f t="shared" si="175"/>
        <v>1.5</v>
      </c>
      <c r="BM45" s="37">
        <f t="shared" si="177"/>
        <v>1.5</v>
      </c>
      <c r="BN45" s="37">
        <f t="shared" si="179"/>
        <v>1.5</v>
      </c>
      <c r="BO45" s="37">
        <f aca="true" t="shared" si="181" ref="BO45:BO83">IF($R45&gt;$R$12,1)+IF($R45=$R$12,0.5)+IF($AF45&gt;$AF$12,1)+IF($AF45=$AF$12,0.5)+IF($AT45&gt;$AT$12,1)+IF($AT45=$AT$12,0.5)</f>
        <v>1.5</v>
      </c>
      <c r="BP45" s="37">
        <f t="shared" si="123"/>
        <v>1.5</v>
      </c>
      <c r="BQ45" s="37">
        <f t="shared" si="124"/>
        <v>1.5</v>
      </c>
      <c r="BR45" s="37">
        <f t="shared" si="125"/>
        <v>1.5</v>
      </c>
      <c r="BS45" s="37">
        <f t="shared" si="126"/>
        <v>1.5</v>
      </c>
      <c r="BT45" s="37">
        <f t="shared" si="127"/>
        <v>1.5</v>
      </c>
      <c r="BU45" s="37">
        <f t="shared" si="128"/>
        <v>1.5</v>
      </c>
      <c r="BV45" s="37">
        <f t="shared" si="129"/>
        <v>1.5</v>
      </c>
      <c r="BW45" s="37">
        <f t="shared" si="130"/>
        <v>1.5</v>
      </c>
      <c r="BX45" s="37">
        <f t="shared" si="131"/>
        <v>1.5</v>
      </c>
      <c r="BY45" s="37">
        <f t="shared" si="132"/>
        <v>1.5</v>
      </c>
      <c r="BZ45" s="37">
        <f t="shared" si="133"/>
        <v>1.5</v>
      </c>
      <c r="CA45" s="37">
        <f t="shared" si="134"/>
        <v>1.5</v>
      </c>
      <c r="CB45" s="37">
        <f t="shared" si="135"/>
        <v>1.5</v>
      </c>
      <c r="CC45" s="37">
        <f t="shared" si="136"/>
        <v>1.5</v>
      </c>
      <c r="CD45" s="37">
        <f t="shared" si="137"/>
        <v>1.5</v>
      </c>
      <c r="CE45" s="37">
        <f t="shared" si="138"/>
        <v>1.5</v>
      </c>
      <c r="CF45" s="37">
        <f t="shared" si="139"/>
        <v>1.5</v>
      </c>
      <c r="CG45" s="37">
        <f t="shared" si="140"/>
        <v>1.5</v>
      </c>
      <c r="CH45" s="37">
        <f t="shared" si="141"/>
        <v>1.5</v>
      </c>
      <c r="CI45" s="37">
        <f t="shared" si="142"/>
        <v>1.5</v>
      </c>
      <c r="CJ45" s="37">
        <f t="shared" si="143"/>
        <v>1.5</v>
      </c>
      <c r="CK45" s="37">
        <f t="shared" si="144"/>
        <v>1.5</v>
      </c>
      <c r="CL45" s="37">
        <f t="shared" si="153"/>
        <v>1.5</v>
      </c>
      <c r="CM45" s="37">
        <f t="shared" si="166"/>
        <v>1.5</v>
      </c>
      <c r="CN45" s="37">
        <f t="shared" si="168"/>
        <v>1.5</v>
      </c>
      <c r="CO45" s="37">
        <f t="shared" si="170"/>
        <v>1.5</v>
      </c>
      <c r="CP45" s="37">
        <f t="shared" si="172"/>
        <v>1.5</v>
      </c>
      <c r="CQ45" s="37">
        <f t="shared" si="174"/>
        <v>1.5</v>
      </c>
      <c r="CR45" s="37">
        <f t="shared" si="176"/>
        <v>1.5</v>
      </c>
      <c r="CS45" s="37">
        <f t="shared" si="178"/>
        <v>1.5</v>
      </c>
      <c r="CT45" s="37">
        <f t="shared" si="180"/>
        <v>1.5</v>
      </c>
      <c r="CU45" s="37">
        <f aca="true" t="shared" si="182" ref="CU45:CU83">IF($R45&gt;$R$44,1)+IF($R45=$R$44,0.5)+IF($AF45&gt;$AF$44,1)+IF($AF45=$AF$44,0.5)+IF($AT45&gt;$AT$44,1)+IF($AT45=$AT$44,0.5)</f>
        <v>1.5</v>
      </c>
      <c r="CV45" s="36"/>
      <c r="CW45" s="37">
        <f t="shared" si="49"/>
        <v>1.5</v>
      </c>
      <c r="CX45" s="37">
        <f t="shared" si="50"/>
        <v>1.5</v>
      </c>
      <c r="CY45" s="37">
        <f t="shared" si="51"/>
        <v>1.5</v>
      </c>
      <c r="CZ45" s="37">
        <f t="shared" si="52"/>
        <v>1.5</v>
      </c>
      <c r="DA45" s="37">
        <f t="shared" si="53"/>
        <v>1.5</v>
      </c>
      <c r="DB45" s="37">
        <f t="shared" si="54"/>
        <v>1.5</v>
      </c>
      <c r="DC45" s="37">
        <f t="shared" si="55"/>
        <v>1.5</v>
      </c>
      <c r="DD45" s="37">
        <f t="shared" si="154"/>
        <v>1.5</v>
      </c>
      <c r="DE45" s="37">
        <f t="shared" si="155"/>
        <v>1.5</v>
      </c>
      <c r="DF45" s="37">
        <f t="shared" si="156"/>
        <v>1.5</v>
      </c>
      <c r="DG45" s="37">
        <f t="shared" si="157"/>
        <v>1.5</v>
      </c>
      <c r="DH45" s="37">
        <f t="shared" si="158"/>
        <v>1.5</v>
      </c>
      <c r="DI45" s="37">
        <f t="shared" si="159"/>
        <v>1.5</v>
      </c>
      <c r="DJ45" s="37">
        <f t="shared" si="160"/>
        <v>1.5</v>
      </c>
      <c r="DK45" s="37">
        <f t="shared" si="161"/>
        <v>1.5</v>
      </c>
      <c r="DL45" s="37">
        <f t="shared" si="162"/>
        <v>1.5</v>
      </c>
      <c r="DM45" s="37">
        <f t="shared" si="163"/>
        <v>1.5</v>
      </c>
      <c r="DN45" s="37">
        <f t="shared" si="164"/>
        <v>1.5</v>
      </c>
      <c r="DO45" s="37">
        <f t="shared" si="72"/>
        <v>1.5</v>
      </c>
      <c r="DP45" s="37">
        <f t="shared" si="73"/>
        <v>1.5</v>
      </c>
      <c r="DQ45" s="37">
        <f t="shared" si="74"/>
        <v>1.5</v>
      </c>
      <c r="DR45" s="37">
        <f t="shared" si="75"/>
        <v>1.5</v>
      </c>
      <c r="DS45" s="37">
        <f t="shared" si="76"/>
        <v>1.5</v>
      </c>
      <c r="DT45" s="37">
        <f t="shared" si="77"/>
        <v>1.5</v>
      </c>
      <c r="DU45" s="37">
        <f t="shared" si="78"/>
        <v>1.5</v>
      </c>
      <c r="DV45" s="37">
        <f t="shared" si="79"/>
        <v>1.5</v>
      </c>
      <c r="DW45" s="37">
        <f t="shared" si="80"/>
        <v>1.5</v>
      </c>
      <c r="DX45" s="37">
        <f t="shared" si="81"/>
        <v>1.5</v>
      </c>
      <c r="DY45" s="37">
        <f t="shared" si="82"/>
        <v>1.5</v>
      </c>
      <c r="DZ45" s="37">
        <f t="shared" si="83"/>
        <v>1.5</v>
      </c>
      <c r="EA45" s="37">
        <f t="shared" si="84"/>
        <v>1.5</v>
      </c>
      <c r="EB45" s="37">
        <f t="shared" si="85"/>
        <v>1.5</v>
      </c>
      <c r="EC45" s="37">
        <f t="shared" si="86"/>
        <v>1.5</v>
      </c>
      <c r="ED45" s="37">
        <f t="shared" si="87"/>
        <v>1.5</v>
      </c>
      <c r="EE45" s="37">
        <f t="shared" si="88"/>
        <v>1.5</v>
      </c>
      <c r="EF45" s="37">
        <f t="shared" si="89"/>
        <v>1.5</v>
      </c>
      <c r="EG45" s="37">
        <f t="shared" si="90"/>
        <v>1.5</v>
      </c>
      <c r="EH45" s="37">
        <f t="shared" si="91"/>
        <v>1.5</v>
      </c>
    </row>
    <row r="46" spans="1:138" ht="20.25" customHeight="1">
      <c r="A46" s="55">
        <f t="shared" si="92"/>
        <v>1</v>
      </c>
      <c r="B46" s="50">
        <v>43</v>
      </c>
      <c r="C46" s="57" t="str">
        <f>'Ordine Entrata'!B46</f>
        <v> </v>
      </c>
      <c r="D46" s="58" t="str">
        <f>'Ordine Entrata'!D46</f>
        <v> </v>
      </c>
      <c r="E46" s="136"/>
      <c r="F46" s="135"/>
      <c r="G46" s="8"/>
      <c r="H46" s="135"/>
      <c r="I46" s="135"/>
      <c r="J46" s="8">
        <f t="shared" si="145"/>
        <v>0</v>
      </c>
      <c r="K46" s="20">
        <f t="shared" si="93"/>
        <v>6</v>
      </c>
      <c r="L46" s="20">
        <f t="shared" si="94"/>
        <v>11</v>
      </c>
      <c r="M46" s="20">
        <f t="shared" si="95"/>
        <v>16</v>
      </c>
      <c r="N46" s="20">
        <f t="shared" si="146"/>
        <v>21</v>
      </c>
      <c r="O46" s="20">
        <f t="shared" si="147"/>
        <v>26</v>
      </c>
      <c r="P46" s="20">
        <f t="shared" si="96"/>
        <v>31</v>
      </c>
      <c r="Q46" s="20">
        <f t="shared" si="97"/>
        <v>36</v>
      </c>
      <c r="R46" s="21">
        <f t="shared" si="67"/>
        <v>-40.5</v>
      </c>
      <c r="S46" s="136"/>
      <c r="T46" s="135"/>
      <c r="U46" s="20"/>
      <c r="V46" s="135"/>
      <c r="W46" s="135"/>
      <c r="X46" s="20">
        <f t="shared" si="148"/>
        <v>0</v>
      </c>
      <c r="Y46" s="20">
        <f t="shared" si="98"/>
        <v>6</v>
      </c>
      <c r="Z46" s="20">
        <f t="shared" si="99"/>
        <v>11</v>
      </c>
      <c r="AA46" s="20">
        <f t="shared" si="100"/>
        <v>16</v>
      </c>
      <c r="AB46" s="20">
        <f t="shared" si="4"/>
        <v>21</v>
      </c>
      <c r="AC46" s="20">
        <f t="shared" si="5"/>
        <v>26</v>
      </c>
      <c r="AD46" s="20">
        <f t="shared" si="101"/>
        <v>31</v>
      </c>
      <c r="AE46" s="20">
        <f t="shared" si="102"/>
        <v>36</v>
      </c>
      <c r="AF46" s="21">
        <f t="shared" si="68"/>
        <v>-40.5</v>
      </c>
      <c r="AG46" s="136"/>
      <c r="AH46" s="135"/>
      <c r="AI46" s="20"/>
      <c r="AJ46" s="135"/>
      <c r="AK46" s="135"/>
      <c r="AL46" s="20">
        <f t="shared" si="149"/>
        <v>0</v>
      </c>
      <c r="AM46" s="20">
        <f t="shared" si="103"/>
        <v>6</v>
      </c>
      <c r="AN46" s="20">
        <f t="shared" si="104"/>
        <v>11</v>
      </c>
      <c r="AO46" s="20">
        <f t="shared" si="105"/>
        <v>16</v>
      </c>
      <c r="AP46" s="20">
        <f t="shared" si="7"/>
        <v>21</v>
      </c>
      <c r="AQ46" s="20">
        <f t="shared" si="8"/>
        <v>26</v>
      </c>
      <c r="AR46" s="20">
        <f t="shared" si="106"/>
        <v>31</v>
      </c>
      <c r="AS46" s="20">
        <f t="shared" si="107"/>
        <v>36</v>
      </c>
      <c r="AT46" s="21">
        <f t="shared" si="69"/>
        <v>-40.5</v>
      </c>
      <c r="AU46" s="38">
        <f t="shared" si="108"/>
        <v>12.5</v>
      </c>
      <c r="AV46" s="20">
        <f t="shared" si="109"/>
        <v>24.5</v>
      </c>
      <c r="AW46" s="20">
        <f t="shared" si="110"/>
        <v>34.5</v>
      </c>
      <c r="AX46" s="20">
        <f t="shared" si="111"/>
        <v>-40.5</v>
      </c>
      <c r="AY46" s="20">
        <f t="shared" si="112"/>
        <v>-40.381512150000006</v>
      </c>
      <c r="AZ46" s="21">
        <f t="shared" si="113"/>
        <v>55.5</v>
      </c>
      <c r="BA46" s="21">
        <f t="shared" si="9"/>
        <v>118.5</v>
      </c>
      <c r="BB46" s="39">
        <f t="shared" si="150"/>
        <v>0</v>
      </c>
      <c r="BC46" s="39">
        <f t="shared" si="151"/>
        <v>-121.5</v>
      </c>
      <c r="BD46" s="39">
        <f t="shared" si="152"/>
        <v>0</v>
      </c>
      <c r="BE46" s="40">
        <f t="shared" si="114"/>
        <v>0</v>
      </c>
      <c r="BF46" s="41">
        <f t="shared" si="70"/>
        <v>1</v>
      </c>
      <c r="BG46" s="37">
        <f t="shared" si="165"/>
        <v>1.5</v>
      </c>
      <c r="BH46" s="37">
        <f t="shared" si="167"/>
        <v>1.5</v>
      </c>
      <c r="BI46" s="37">
        <f t="shared" si="169"/>
        <v>1.5</v>
      </c>
      <c r="BJ46" s="37">
        <f t="shared" si="171"/>
        <v>1.5</v>
      </c>
      <c r="BK46" s="37">
        <f t="shared" si="173"/>
        <v>1.5</v>
      </c>
      <c r="BL46" s="37">
        <f t="shared" si="175"/>
        <v>1.5</v>
      </c>
      <c r="BM46" s="37">
        <f t="shared" si="177"/>
        <v>1.5</v>
      </c>
      <c r="BN46" s="37">
        <f t="shared" si="179"/>
        <v>1.5</v>
      </c>
      <c r="BO46" s="37">
        <f t="shared" si="181"/>
        <v>1.5</v>
      </c>
      <c r="BP46" s="37">
        <f aca="true" t="shared" si="183" ref="BP46:BP83">IF($R46&gt;$R$13,1)+IF($R46=$R$13,0.5)+IF($AF46&gt;$AF$13,1)+IF($AF46=$AF$13,0.5)+IF($AT46&gt;$AT$13,1)+IF($AT46=$AT$13,0.5)</f>
        <v>1.5</v>
      </c>
      <c r="BQ46" s="37">
        <f t="shared" si="124"/>
        <v>1.5</v>
      </c>
      <c r="BR46" s="37">
        <f t="shared" si="125"/>
        <v>1.5</v>
      </c>
      <c r="BS46" s="37">
        <f t="shared" si="126"/>
        <v>1.5</v>
      </c>
      <c r="BT46" s="37">
        <f t="shared" si="127"/>
        <v>1.5</v>
      </c>
      <c r="BU46" s="37">
        <f t="shared" si="128"/>
        <v>1.5</v>
      </c>
      <c r="BV46" s="37">
        <f t="shared" si="129"/>
        <v>1.5</v>
      </c>
      <c r="BW46" s="37">
        <f t="shared" si="130"/>
        <v>1.5</v>
      </c>
      <c r="BX46" s="37">
        <f t="shared" si="131"/>
        <v>1.5</v>
      </c>
      <c r="BY46" s="37">
        <f t="shared" si="132"/>
        <v>1.5</v>
      </c>
      <c r="BZ46" s="37">
        <f t="shared" si="133"/>
        <v>1.5</v>
      </c>
      <c r="CA46" s="37">
        <f t="shared" si="134"/>
        <v>1.5</v>
      </c>
      <c r="CB46" s="37">
        <f t="shared" si="135"/>
        <v>1.5</v>
      </c>
      <c r="CC46" s="37">
        <f t="shared" si="136"/>
        <v>1.5</v>
      </c>
      <c r="CD46" s="37">
        <f t="shared" si="137"/>
        <v>1.5</v>
      </c>
      <c r="CE46" s="37">
        <f t="shared" si="138"/>
        <v>1.5</v>
      </c>
      <c r="CF46" s="37">
        <f t="shared" si="139"/>
        <v>1.5</v>
      </c>
      <c r="CG46" s="37">
        <f t="shared" si="140"/>
        <v>1.5</v>
      </c>
      <c r="CH46" s="37">
        <f t="shared" si="141"/>
        <v>1.5</v>
      </c>
      <c r="CI46" s="37">
        <f t="shared" si="142"/>
        <v>1.5</v>
      </c>
      <c r="CJ46" s="37">
        <f t="shared" si="143"/>
        <v>1.5</v>
      </c>
      <c r="CK46" s="37">
        <f t="shared" si="144"/>
        <v>1.5</v>
      </c>
      <c r="CL46" s="37">
        <f t="shared" si="153"/>
        <v>1.5</v>
      </c>
      <c r="CM46" s="37">
        <f t="shared" si="166"/>
        <v>1.5</v>
      </c>
      <c r="CN46" s="37">
        <f t="shared" si="168"/>
        <v>1.5</v>
      </c>
      <c r="CO46" s="37">
        <f t="shared" si="170"/>
        <v>1.5</v>
      </c>
      <c r="CP46" s="37">
        <f t="shared" si="172"/>
        <v>1.5</v>
      </c>
      <c r="CQ46" s="37">
        <f t="shared" si="174"/>
        <v>1.5</v>
      </c>
      <c r="CR46" s="37">
        <f t="shared" si="176"/>
        <v>1.5</v>
      </c>
      <c r="CS46" s="37">
        <f t="shared" si="178"/>
        <v>1.5</v>
      </c>
      <c r="CT46" s="37">
        <f t="shared" si="180"/>
        <v>1.5</v>
      </c>
      <c r="CU46" s="37">
        <f t="shared" si="182"/>
        <v>1.5</v>
      </c>
      <c r="CV46" s="37">
        <f aca="true" t="shared" si="184" ref="CV46:CV83">IF($R46&gt;$R$45,1)+IF($R46=$R$45,0.5)+IF($AF46&gt;$AF$45,1)+IF($AF46=$AF$45,0.5)+IF($AT46&gt;$AT$45,1)+IF($AT46=$AT$45,0.5)</f>
        <v>1.5</v>
      </c>
      <c r="CW46" s="36"/>
      <c r="CX46" s="37">
        <f t="shared" si="50"/>
        <v>1.5</v>
      </c>
      <c r="CY46" s="37">
        <f t="shared" si="51"/>
        <v>1.5</v>
      </c>
      <c r="CZ46" s="37">
        <f t="shared" si="52"/>
        <v>1.5</v>
      </c>
      <c r="DA46" s="37">
        <f t="shared" si="53"/>
        <v>1.5</v>
      </c>
      <c r="DB46" s="37">
        <f t="shared" si="54"/>
        <v>1.5</v>
      </c>
      <c r="DC46" s="37">
        <f t="shared" si="55"/>
        <v>1.5</v>
      </c>
      <c r="DD46" s="37">
        <f t="shared" si="154"/>
        <v>1.5</v>
      </c>
      <c r="DE46" s="37">
        <f t="shared" si="155"/>
        <v>1.5</v>
      </c>
      <c r="DF46" s="37">
        <f t="shared" si="156"/>
        <v>1.5</v>
      </c>
      <c r="DG46" s="37">
        <f t="shared" si="157"/>
        <v>1.5</v>
      </c>
      <c r="DH46" s="37">
        <f t="shared" si="158"/>
        <v>1.5</v>
      </c>
      <c r="DI46" s="37">
        <f t="shared" si="159"/>
        <v>1.5</v>
      </c>
      <c r="DJ46" s="37">
        <f t="shared" si="160"/>
        <v>1.5</v>
      </c>
      <c r="DK46" s="37">
        <f t="shared" si="161"/>
        <v>1.5</v>
      </c>
      <c r="DL46" s="37">
        <f t="shared" si="162"/>
        <v>1.5</v>
      </c>
      <c r="DM46" s="37">
        <f t="shared" si="163"/>
        <v>1.5</v>
      </c>
      <c r="DN46" s="37">
        <f t="shared" si="164"/>
        <v>1.5</v>
      </c>
      <c r="DO46" s="37">
        <f t="shared" si="72"/>
        <v>1.5</v>
      </c>
      <c r="DP46" s="37">
        <f t="shared" si="73"/>
        <v>1.5</v>
      </c>
      <c r="DQ46" s="37">
        <f t="shared" si="74"/>
        <v>1.5</v>
      </c>
      <c r="DR46" s="37">
        <f t="shared" si="75"/>
        <v>1.5</v>
      </c>
      <c r="DS46" s="37">
        <f t="shared" si="76"/>
        <v>1.5</v>
      </c>
      <c r="DT46" s="37">
        <f t="shared" si="77"/>
        <v>1.5</v>
      </c>
      <c r="DU46" s="37">
        <f t="shared" si="78"/>
        <v>1.5</v>
      </c>
      <c r="DV46" s="37">
        <f t="shared" si="79"/>
        <v>1.5</v>
      </c>
      <c r="DW46" s="37">
        <f t="shared" si="80"/>
        <v>1.5</v>
      </c>
      <c r="DX46" s="37">
        <f t="shared" si="81"/>
        <v>1.5</v>
      </c>
      <c r="DY46" s="37">
        <f t="shared" si="82"/>
        <v>1.5</v>
      </c>
      <c r="DZ46" s="37">
        <f t="shared" si="83"/>
        <v>1.5</v>
      </c>
      <c r="EA46" s="37">
        <f t="shared" si="84"/>
        <v>1.5</v>
      </c>
      <c r="EB46" s="37">
        <f t="shared" si="85"/>
        <v>1.5</v>
      </c>
      <c r="EC46" s="37">
        <f t="shared" si="86"/>
        <v>1.5</v>
      </c>
      <c r="ED46" s="37">
        <f t="shared" si="87"/>
        <v>1.5</v>
      </c>
      <c r="EE46" s="37">
        <f t="shared" si="88"/>
        <v>1.5</v>
      </c>
      <c r="EF46" s="37">
        <f t="shared" si="89"/>
        <v>1.5</v>
      </c>
      <c r="EG46" s="37">
        <f t="shared" si="90"/>
        <v>1.5</v>
      </c>
      <c r="EH46" s="37">
        <f t="shared" si="91"/>
        <v>1.5</v>
      </c>
    </row>
    <row r="47" spans="1:138" ht="20.25" customHeight="1">
      <c r="A47" s="55">
        <f t="shared" si="92"/>
        <v>1</v>
      </c>
      <c r="B47" s="50">
        <v>44</v>
      </c>
      <c r="C47" s="57" t="str">
        <f>'Ordine Entrata'!B47</f>
        <v> </v>
      </c>
      <c r="D47" s="58" t="str">
        <f>'Ordine Entrata'!D47</f>
        <v> </v>
      </c>
      <c r="E47" s="136"/>
      <c r="F47" s="135"/>
      <c r="G47" s="8"/>
      <c r="H47" s="135"/>
      <c r="I47" s="135"/>
      <c r="J47" s="8">
        <f t="shared" si="145"/>
        <v>0</v>
      </c>
      <c r="K47" s="20">
        <f t="shared" si="93"/>
        <v>6</v>
      </c>
      <c r="L47" s="20">
        <f t="shared" si="94"/>
        <v>11</v>
      </c>
      <c r="M47" s="20">
        <f t="shared" si="95"/>
        <v>16</v>
      </c>
      <c r="N47" s="20">
        <f t="shared" si="146"/>
        <v>21</v>
      </c>
      <c r="O47" s="20">
        <f t="shared" si="147"/>
        <v>26</v>
      </c>
      <c r="P47" s="20">
        <f t="shared" si="96"/>
        <v>31</v>
      </c>
      <c r="Q47" s="20">
        <f t="shared" si="97"/>
        <v>36</v>
      </c>
      <c r="R47" s="21">
        <f t="shared" si="67"/>
        <v>-40.5</v>
      </c>
      <c r="S47" s="136"/>
      <c r="T47" s="135"/>
      <c r="U47" s="20"/>
      <c r="V47" s="135"/>
      <c r="W47" s="135"/>
      <c r="X47" s="20">
        <f t="shared" si="148"/>
        <v>0</v>
      </c>
      <c r="Y47" s="20">
        <f t="shared" si="98"/>
        <v>6</v>
      </c>
      <c r="Z47" s="20">
        <f t="shared" si="99"/>
        <v>11</v>
      </c>
      <c r="AA47" s="20">
        <f t="shared" si="100"/>
        <v>16</v>
      </c>
      <c r="AB47" s="20">
        <f t="shared" si="4"/>
        <v>21</v>
      </c>
      <c r="AC47" s="20">
        <f t="shared" si="5"/>
        <v>26</v>
      </c>
      <c r="AD47" s="20">
        <f t="shared" si="101"/>
        <v>31</v>
      </c>
      <c r="AE47" s="20">
        <f t="shared" si="102"/>
        <v>36</v>
      </c>
      <c r="AF47" s="21">
        <f t="shared" si="68"/>
        <v>-40.5</v>
      </c>
      <c r="AG47" s="136"/>
      <c r="AH47" s="135"/>
      <c r="AI47" s="20"/>
      <c r="AJ47" s="135"/>
      <c r="AK47" s="135"/>
      <c r="AL47" s="20">
        <f t="shared" si="149"/>
        <v>0</v>
      </c>
      <c r="AM47" s="20">
        <f t="shared" si="103"/>
        <v>6</v>
      </c>
      <c r="AN47" s="20">
        <f t="shared" si="104"/>
        <v>11</v>
      </c>
      <c r="AO47" s="20">
        <f t="shared" si="105"/>
        <v>16</v>
      </c>
      <c r="AP47" s="20">
        <f t="shared" si="7"/>
        <v>21</v>
      </c>
      <c r="AQ47" s="20">
        <f t="shared" si="8"/>
        <v>26</v>
      </c>
      <c r="AR47" s="20">
        <f t="shared" si="106"/>
        <v>31</v>
      </c>
      <c r="AS47" s="20">
        <f t="shared" si="107"/>
        <v>36</v>
      </c>
      <c r="AT47" s="21">
        <f t="shared" si="69"/>
        <v>-40.5</v>
      </c>
      <c r="AU47" s="38">
        <f t="shared" si="108"/>
        <v>12.5</v>
      </c>
      <c r="AV47" s="20">
        <f t="shared" si="109"/>
        <v>24.5</v>
      </c>
      <c r="AW47" s="20">
        <f t="shared" si="110"/>
        <v>34.5</v>
      </c>
      <c r="AX47" s="20">
        <f t="shared" si="111"/>
        <v>-40.5</v>
      </c>
      <c r="AY47" s="20">
        <f t="shared" si="112"/>
        <v>-40.381512150000006</v>
      </c>
      <c r="AZ47" s="21">
        <f t="shared" si="113"/>
        <v>55.5</v>
      </c>
      <c r="BA47" s="21">
        <f t="shared" si="9"/>
        <v>118.5</v>
      </c>
      <c r="BB47" s="39">
        <f t="shared" si="150"/>
        <v>0</v>
      </c>
      <c r="BC47" s="39">
        <f t="shared" si="151"/>
        <v>-121.5</v>
      </c>
      <c r="BD47" s="39">
        <f t="shared" si="152"/>
        <v>0</v>
      </c>
      <c r="BE47" s="40">
        <f t="shared" si="114"/>
        <v>0</v>
      </c>
      <c r="BF47" s="41">
        <f t="shared" si="70"/>
        <v>1</v>
      </c>
      <c r="BG47" s="37">
        <f t="shared" si="165"/>
        <v>1.5</v>
      </c>
      <c r="BH47" s="37">
        <f t="shared" si="167"/>
        <v>1.5</v>
      </c>
      <c r="BI47" s="37">
        <f t="shared" si="169"/>
        <v>1.5</v>
      </c>
      <c r="BJ47" s="37">
        <f t="shared" si="171"/>
        <v>1.5</v>
      </c>
      <c r="BK47" s="37">
        <f t="shared" si="173"/>
        <v>1.5</v>
      </c>
      <c r="BL47" s="37">
        <f t="shared" si="175"/>
        <v>1.5</v>
      </c>
      <c r="BM47" s="37">
        <f t="shared" si="177"/>
        <v>1.5</v>
      </c>
      <c r="BN47" s="37">
        <f t="shared" si="179"/>
        <v>1.5</v>
      </c>
      <c r="BO47" s="37">
        <f t="shared" si="181"/>
        <v>1.5</v>
      </c>
      <c r="BP47" s="37">
        <f t="shared" si="183"/>
        <v>1.5</v>
      </c>
      <c r="BQ47" s="37">
        <f aca="true" t="shared" si="185" ref="BQ47:BQ83">IF($R47&gt;$R$14,1)+IF($R47=$R$14,0.5)+IF($AF47&gt;$AF$14,1)+IF($AF47=$AF$14,0.5)+IF($AT47&gt;$AT$14,1)+IF($AT47=$AT$14,0.5)</f>
        <v>1.5</v>
      </c>
      <c r="BR47" s="37">
        <f t="shared" si="125"/>
        <v>1.5</v>
      </c>
      <c r="BS47" s="37">
        <f t="shared" si="126"/>
        <v>1.5</v>
      </c>
      <c r="BT47" s="37">
        <f t="shared" si="127"/>
        <v>1.5</v>
      </c>
      <c r="BU47" s="37">
        <f t="shared" si="128"/>
        <v>1.5</v>
      </c>
      <c r="BV47" s="37">
        <f t="shared" si="129"/>
        <v>1.5</v>
      </c>
      <c r="BW47" s="37">
        <f t="shared" si="130"/>
        <v>1.5</v>
      </c>
      <c r="BX47" s="37">
        <f t="shared" si="131"/>
        <v>1.5</v>
      </c>
      <c r="BY47" s="37">
        <f t="shared" si="132"/>
        <v>1.5</v>
      </c>
      <c r="BZ47" s="37">
        <f t="shared" si="133"/>
        <v>1.5</v>
      </c>
      <c r="CA47" s="37">
        <f t="shared" si="134"/>
        <v>1.5</v>
      </c>
      <c r="CB47" s="37">
        <f t="shared" si="135"/>
        <v>1.5</v>
      </c>
      <c r="CC47" s="37">
        <f t="shared" si="136"/>
        <v>1.5</v>
      </c>
      <c r="CD47" s="37">
        <f t="shared" si="137"/>
        <v>1.5</v>
      </c>
      <c r="CE47" s="37">
        <f t="shared" si="138"/>
        <v>1.5</v>
      </c>
      <c r="CF47" s="37">
        <f t="shared" si="139"/>
        <v>1.5</v>
      </c>
      <c r="CG47" s="37">
        <f t="shared" si="140"/>
        <v>1.5</v>
      </c>
      <c r="CH47" s="37">
        <f t="shared" si="141"/>
        <v>1.5</v>
      </c>
      <c r="CI47" s="37">
        <f t="shared" si="142"/>
        <v>1.5</v>
      </c>
      <c r="CJ47" s="37">
        <f t="shared" si="143"/>
        <v>1.5</v>
      </c>
      <c r="CK47" s="37">
        <f t="shared" si="144"/>
        <v>1.5</v>
      </c>
      <c r="CL47" s="37">
        <f t="shared" si="153"/>
        <v>1.5</v>
      </c>
      <c r="CM47" s="37">
        <f t="shared" si="166"/>
        <v>1.5</v>
      </c>
      <c r="CN47" s="37">
        <f t="shared" si="168"/>
        <v>1.5</v>
      </c>
      <c r="CO47" s="37">
        <f t="shared" si="170"/>
        <v>1.5</v>
      </c>
      <c r="CP47" s="37">
        <f t="shared" si="172"/>
        <v>1.5</v>
      </c>
      <c r="CQ47" s="37">
        <f t="shared" si="174"/>
        <v>1.5</v>
      </c>
      <c r="CR47" s="37">
        <f t="shared" si="176"/>
        <v>1.5</v>
      </c>
      <c r="CS47" s="37">
        <f t="shared" si="178"/>
        <v>1.5</v>
      </c>
      <c r="CT47" s="37">
        <f t="shared" si="180"/>
        <v>1.5</v>
      </c>
      <c r="CU47" s="37">
        <f t="shared" si="182"/>
        <v>1.5</v>
      </c>
      <c r="CV47" s="37">
        <f t="shared" si="184"/>
        <v>1.5</v>
      </c>
      <c r="CW47" s="37">
        <f aca="true" t="shared" si="186" ref="CW47:CW83">IF($R47&gt;$R$46,1)+IF($R47=$R$46,0.5)+IF($AF47&gt;$AF$46,1)+IF($AF47=$AF$46,0.5)+IF($AT47&gt;$AT$46,1)+IF($AT47=$AT$46,0.5)</f>
        <v>1.5</v>
      </c>
      <c r="CX47" s="36"/>
      <c r="CY47" s="37">
        <f t="shared" si="51"/>
        <v>1.5</v>
      </c>
      <c r="CZ47" s="37">
        <f t="shared" si="52"/>
        <v>1.5</v>
      </c>
      <c r="DA47" s="37">
        <f t="shared" si="53"/>
        <v>1.5</v>
      </c>
      <c r="DB47" s="37">
        <f t="shared" si="54"/>
        <v>1.5</v>
      </c>
      <c r="DC47" s="37">
        <f t="shared" si="55"/>
        <v>1.5</v>
      </c>
      <c r="DD47" s="37">
        <f t="shared" si="154"/>
        <v>1.5</v>
      </c>
      <c r="DE47" s="37">
        <f t="shared" si="155"/>
        <v>1.5</v>
      </c>
      <c r="DF47" s="37">
        <f t="shared" si="156"/>
        <v>1.5</v>
      </c>
      <c r="DG47" s="37">
        <f t="shared" si="157"/>
        <v>1.5</v>
      </c>
      <c r="DH47" s="37">
        <f t="shared" si="158"/>
        <v>1.5</v>
      </c>
      <c r="DI47" s="37">
        <f t="shared" si="159"/>
        <v>1.5</v>
      </c>
      <c r="DJ47" s="37">
        <f t="shared" si="160"/>
        <v>1.5</v>
      </c>
      <c r="DK47" s="37">
        <f t="shared" si="161"/>
        <v>1.5</v>
      </c>
      <c r="DL47" s="37">
        <f t="shared" si="162"/>
        <v>1.5</v>
      </c>
      <c r="DM47" s="37">
        <f t="shared" si="163"/>
        <v>1.5</v>
      </c>
      <c r="DN47" s="37">
        <f t="shared" si="164"/>
        <v>1.5</v>
      </c>
      <c r="DO47" s="37">
        <f t="shared" si="72"/>
        <v>1.5</v>
      </c>
      <c r="DP47" s="37">
        <f t="shared" si="73"/>
        <v>1.5</v>
      </c>
      <c r="DQ47" s="37">
        <f t="shared" si="74"/>
        <v>1.5</v>
      </c>
      <c r="DR47" s="37">
        <f t="shared" si="75"/>
        <v>1.5</v>
      </c>
      <c r="DS47" s="37">
        <f t="shared" si="76"/>
        <v>1.5</v>
      </c>
      <c r="DT47" s="37">
        <f t="shared" si="77"/>
        <v>1.5</v>
      </c>
      <c r="DU47" s="37">
        <f t="shared" si="78"/>
        <v>1.5</v>
      </c>
      <c r="DV47" s="37">
        <f t="shared" si="79"/>
        <v>1.5</v>
      </c>
      <c r="DW47" s="37">
        <f t="shared" si="80"/>
        <v>1.5</v>
      </c>
      <c r="DX47" s="37">
        <f t="shared" si="81"/>
        <v>1.5</v>
      </c>
      <c r="DY47" s="37">
        <f t="shared" si="82"/>
        <v>1.5</v>
      </c>
      <c r="DZ47" s="37">
        <f t="shared" si="83"/>
        <v>1.5</v>
      </c>
      <c r="EA47" s="37">
        <f t="shared" si="84"/>
        <v>1.5</v>
      </c>
      <c r="EB47" s="37">
        <f t="shared" si="85"/>
        <v>1.5</v>
      </c>
      <c r="EC47" s="37">
        <f t="shared" si="86"/>
        <v>1.5</v>
      </c>
      <c r="ED47" s="37">
        <f t="shared" si="87"/>
        <v>1.5</v>
      </c>
      <c r="EE47" s="37">
        <f t="shared" si="88"/>
        <v>1.5</v>
      </c>
      <c r="EF47" s="37">
        <f t="shared" si="89"/>
        <v>1.5</v>
      </c>
      <c r="EG47" s="37">
        <f t="shared" si="90"/>
        <v>1.5</v>
      </c>
      <c r="EH47" s="37">
        <f t="shared" si="91"/>
        <v>1.5</v>
      </c>
    </row>
    <row r="48" spans="1:138" ht="20.25" customHeight="1">
      <c r="A48" s="55">
        <f t="shared" si="92"/>
        <v>1</v>
      </c>
      <c r="B48" s="51">
        <v>45</v>
      </c>
      <c r="C48" s="57" t="str">
        <f>'Ordine Entrata'!B48</f>
        <v> </v>
      </c>
      <c r="D48" s="58" t="str">
        <f>'Ordine Entrata'!D48</f>
        <v> </v>
      </c>
      <c r="E48" s="136"/>
      <c r="F48" s="135"/>
      <c r="G48" s="8"/>
      <c r="H48" s="135"/>
      <c r="I48" s="135"/>
      <c r="J48" s="8">
        <f t="shared" si="145"/>
        <v>0</v>
      </c>
      <c r="K48" s="20">
        <f t="shared" si="93"/>
        <v>6</v>
      </c>
      <c r="L48" s="20">
        <f t="shared" si="94"/>
        <v>11</v>
      </c>
      <c r="M48" s="20">
        <f t="shared" si="95"/>
        <v>16</v>
      </c>
      <c r="N48" s="20">
        <f t="shared" si="146"/>
        <v>21</v>
      </c>
      <c r="O48" s="20">
        <f t="shared" si="147"/>
        <v>26</v>
      </c>
      <c r="P48" s="20">
        <f t="shared" si="96"/>
        <v>31</v>
      </c>
      <c r="Q48" s="20">
        <f t="shared" si="97"/>
        <v>36</v>
      </c>
      <c r="R48" s="21">
        <f t="shared" si="67"/>
        <v>-40.5</v>
      </c>
      <c r="S48" s="136"/>
      <c r="T48" s="135"/>
      <c r="U48" s="20"/>
      <c r="V48" s="135"/>
      <c r="W48" s="135"/>
      <c r="X48" s="20">
        <f t="shared" si="148"/>
        <v>0</v>
      </c>
      <c r="Y48" s="20">
        <f t="shared" si="98"/>
        <v>6</v>
      </c>
      <c r="Z48" s="20">
        <f t="shared" si="99"/>
        <v>11</v>
      </c>
      <c r="AA48" s="20">
        <f t="shared" si="100"/>
        <v>16</v>
      </c>
      <c r="AB48" s="20">
        <f t="shared" si="4"/>
        <v>21</v>
      </c>
      <c r="AC48" s="20">
        <f t="shared" si="5"/>
        <v>26</v>
      </c>
      <c r="AD48" s="20">
        <f t="shared" si="101"/>
        <v>31</v>
      </c>
      <c r="AE48" s="20">
        <f t="shared" si="102"/>
        <v>36</v>
      </c>
      <c r="AF48" s="21">
        <f t="shared" si="68"/>
        <v>-40.5</v>
      </c>
      <c r="AG48" s="136"/>
      <c r="AH48" s="135"/>
      <c r="AI48" s="20"/>
      <c r="AJ48" s="135"/>
      <c r="AK48" s="135"/>
      <c r="AL48" s="20">
        <f t="shared" si="149"/>
        <v>0</v>
      </c>
      <c r="AM48" s="20">
        <f t="shared" si="103"/>
        <v>6</v>
      </c>
      <c r="AN48" s="20">
        <f t="shared" si="104"/>
        <v>11</v>
      </c>
      <c r="AO48" s="20">
        <f t="shared" si="105"/>
        <v>16</v>
      </c>
      <c r="AP48" s="20">
        <f t="shared" si="7"/>
        <v>21</v>
      </c>
      <c r="AQ48" s="20">
        <f t="shared" si="8"/>
        <v>26</v>
      </c>
      <c r="AR48" s="20">
        <f t="shared" si="106"/>
        <v>31</v>
      </c>
      <c r="AS48" s="20">
        <f t="shared" si="107"/>
        <v>36</v>
      </c>
      <c r="AT48" s="21">
        <f t="shared" si="69"/>
        <v>-40.5</v>
      </c>
      <c r="AU48" s="38">
        <f t="shared" si="108"/>
        <v>12.5</v>
      </c>
      <c r="AV48" s="20">
        <f t="shared" si="109"/>
        <v>24.5</v>
      </c>
      <c r="AW48" s="20">
        <f t="shared" si="110"/>
        <v>34.5</v>
      </c>
      <c r="AX48" s="20">
        <f t="shared" si="111"/>
        <v>-40.5</v>
      </c>
      <c r="AY48" s="20">
        <f t="shared" si="112"/>
        <v>-40.381512150000006</v>
      </c>
      <c r="AZ48" s="21">
        <f t="shared" si="113"/>
        <v>55.5</v>
      </c>
      <c r="BA48" s="21">
        <f t="shared" si="9"/>
        <v>118.5</v>
      </c>
      <c r="BB48" s="39">
        <f t="shared" si="150"/>
        <v>0</v>
      </c>
      <c r="BC48" s="39">
        <f t="shared" si="151"/>
        <v>-121.5</v>
      </c>
      <c r="BD48" s="39">
        <f t="shared" si="152"/>
        <v>0</v>
      </c>
      <c r="BE48" s="40">
        <f t="shared" si="114"/>
        <v>0</v>
      </c>
      <c r="BF48" s="41">
        <f t="shared" si="70"/>
        <v>1</v>
      </c>
      <c r="BG48" s="37">
        <f t="shared" si="165"/>
        <v>1.5</v>
      </c>
      <c r="BH48" s="37">
        <f t="shared" si="167"/>
        <v>1.5</v>
      </c>
      <c r="BI48" s="37">
        <f t="shared" si="169"/>
        <v>1.5</v>
      </c>
      <c r="BJ48" s="37">
        <f t="shared" si="171"/>
        <v>1.5</v>
      </c>
      <c r="BK48" s="37">
        <f t="shared" si="173"/>
        <v>1.5</v>
      </c>
      <c r="BL48" s="37">
        <f t="shared" si="175"/>
        <v>1.5</v>
      </c>
      <c r="BM48" s="37">
        <f t="shared" si="177"/>
        <v>1.5</v>
      </c>
      <c r="BN48" s="37">
        <f t="shared" si="179"/>
        <v>1.5</v>
      </c>
      <c r="BO48" s="37">
        <f t="shared" si="181"/>
        <v>1.5</v>
      </c>
      <c r="BP48" s="37">
        <f t="shared" si="183"/>
        <v>1.5</v>
      </c>
      <c r="BQ48" s="37">
        <f t="shared" si="185"/>
        <v>1.5</v>
      </c>
      <c r="BR48" s="37">
        <f t="shared" si="125"/>
        <v>1.5</v>
      </c>
      <c r="BS48" s="37">
        <f t="shared" si="126"/>
        <v>1.5</v>
      </c>
      <c r="BT48" s="37">
        <f t="shared" si="127"/>
        <v>1.5</v>
      </c>
      <c r="BU48" s="37">
        <f t="shared" si="128"/>
        <v>1.5</v>
      </c>
      <c r="BV48" s="37">
        <f t="shared" si="129"/>
        <v>1.5</v>
      </c>
      <c r="BW48" s="37">
        <f t="shared" si="130"/>
        <v>1.5</v>
      </c>
      <c r="BX48" s="37">
        <f t="shared" si="131"/>
        <v>1.5</v>
      </c>
      <c r="BY48" s="37">
        <f t="shared" si="132"/>
        <v>1.5</v>
      </c>
      <c r="BZ48" s="37">
        <f t="shared" si="133"/>
        <v>1.5</v>
      </c>
      <c r="CA48" s="37">
        <f t="shared" si="134"/>
        <v>1.5</v>
      </c>
      <c r="CB48" s="37">
        <f t="shared" si="135"/>
        <v>1.5</v>
      </c>
      <c r="CC48" s="37">
        <f t="shared" si="136"/>
        <v>1.5</v>
      </c>
      <c r="CD48" s="37">
        <f t="shared" si="137"/>
        <v>1.5</v>
      </c>
      <c r="CE48" s="37">
        <f t="shared" si="138"/>
        <v>1.5</v>
      </c>
      <c r="CF48" s="37">
        <f t="shared" si="139"/>
        <v>1.5</v>
      </c>
      <c r="CG48" s="37">
        <f t="shared" si="140"/>
        <v>1.5</v>
      </c>
      <c r="CH48" s="37">
        <f t="shared" si="141"/>
        <v>1.5</v>
      </c>
      <c r="CI48" s="37">
        <f t="shared" si="142"/>
        <v>1.5</v>
      </c>
      <c r="CJ48" s="37">
        <f t="shared" si="143"/>
        <v>1.5</v>
      </c>
      <c r="CK48" s="37">
        <f t="shared" si="144"/>
        <v>1.5</v>
      </c>
      <c r="CL48" s="37">
        <f t="shared" si="153"/>
        <v>1.5</v>
      </c>
      <c r="CM48" s="37">
        <f t="shared" si="166"/>
        <v>1.5</v>
      </c>
      <c r="CN48" s="37">
        <f t="shared" si="168"/>
        <v>1.5</v>
      </c>
      <c r="CO48" s="37">
        <f t="shared" si="170"/>
        <v>1.5</v>
      </c>
      <c r="CP48" s="37">
        <f t="shared" si="172"/>
        <v>1.5</v>
      </c>
      <c r="CQ48" s="37">
        <f t="shared" si="174"/>
        <v>1.5</v>
      </c>
      <c r="CR48" s="37">
        <f t="shared" si="176"/>
        <v>1.5</v>
      </c>
      <c r="CS48" s="37">
        <f t="shared" si="178"/>
        <v>1.5</v>
      </c>
      <c r="CT48" s="37">
        <f t="shared" si="180"/>
        <v>1.5</v>
      </c>
      <c r="CU48" s="37">
        <f t="shared" si="182"/>
        <v>1.5</v>
      </c>
      <c r="CV48" s="37">
        <f t="shared" si="184"/>
        <v>1.5</v>
      </c>
      <c r="CW48" s="37">
        <f t="shared" si="186"/>
        <v>1.5</v>
      </c>
      <c r="CX48" s="37">
        <f aca="true" t="shared" si="187" ref="CX48:CX83">IF($R48&gt;$R$47,1)+IF($R48=$R$47,0.5)+IF($AF48&gt;$AF$47,1)+IF($AF48=$AF$47,0.5)+IF($AT48&gt;$AT$47,1)+IF($AT48=$AT$47,0.5)</f>
        <v>1.5</v>
      </c>
      <c r="CY48" s="36"/>
      <c r="CZ48" s="37">
        <f t="shared" si="52"/>
        <v>1.5</v>
      </c>
      <c r="DA48" s="37">
        <f t="shared" si="53"/>
        <v>1.5</v>
      </c>
      <c r="DB48" s="37">
        <f t="shared" si="54"/>
        <v>1.5</v>
      </c>
      <c r="DC48" s="37">
        <f t="shared" si="55"/>
        <v>1.5</v>
      </c>
      <c r="DD48" s="37">
        <f t="shared" si="154"/>
        <v>1.5</v>
      </c>
      <c r="DE48" s="37">
        <f t="shared" si="155"/>
        <v>1.5</v>
      </c>
      <c r="DF48" s="37">
        <f t="shared" si="156"/>
        <v>1.5</v>
      </c>
      <c r="DG48" s="37">
        <f t="shared" si="157"/>
        <v>1.5</v>
      </c>
      <c r="DH48" s="37">
        <f t="shared" si="158"/>
        <v>1.5</v>
      </c>
      <c r="DI48" s="37">
        <f t="shared" si="159"/>
        <v>1.5</v>
      </c>
      <c r="DJ48" s="37">
        <f t="shared" si="160"/>
        <v>1.5</v>
      </c>
      <c r="DK48" s="37">
        <f t="shared" si="161"/>
        <v>1.5</v>
      </c>
      <c r="DL48" s="37">
        <f t="shared" si="162"/>
        <v>1.5</v>
      </c>
      <c r="DM48" s="37">
        <f t="shared" si="163"/>
        <v>1.5</v>
      </c>
      <c r="DN48" s="37">
        <f t="shared" si="164"/>
        <v>1.5</v>
      </c>
      <c r="DO48" s="37">
        <f t="shared" si="72"/>
        <v>1.5</v>
      </c>
      <c r="DP48" s="37">
        <f t="shared" si="73"/>
        <v>1.5</v>
      </c>
      <c r="DQ48" s="37">
        <f t="shared" si="74"/>
        <v>1.5</v>
      </c>
      <c r="DR48" s="37">
        <f t="shared" si="75"/>
        <v>1.5</v>
      </c>
      <c r="DS48" s="37">
        <f t="shared" si="76"/>
        <v>1.5</v>
      </c>
      <c r="DT48" s="37">
        <f t="shared" si="77"/>
        <v>1.5</v>
      </c>
      <c r="DU48" s="37">
        <f t="shared" si="78"/>
        <v>1.5</v>
      </c>
      <c r="DV48" s="37">
        <f t="shared" si="79"/>
        <v>1.5</v>
      </c>
      <c r="DW48" s="37">
        <f t="shared" si="80"/>
        <v>1.5</v>
      </c>
      <c r="DX48" s="37">
        <f t="shared" si="81"/>
        <v>1.5</v>
      </c>
      <c r="DY48" s="37">
        <f t="shared" si="82"/>
        <v>1.5</v>
      </c>
      <c r="DZ48" s="37">
        <f t="shared" si="83"/>
        <v>1.5</v>
      </c>
      <c r="EA48" s="37">
        <f t="shared" si="84"/>
        <v>1.5</v>
      </c>
      <c r="EB48" s="37">
        <f t="shared" si="85"/>
        <v>1.5</v>
      </c>
      <c r="EC48" s="37">
        <f t="shared" si="86"/>
        <v>1.5</v>
      </c>
      <c r="ED48" s="37">
        <f t="shared" si="87"/>
        <v>1.5</v>
      </c>
      <c r="EE48" s="37">
        <f t="shared" si="88"/>
        <v>1.5</v>
      </c>
      <c r="EF48" s="37">
        <f t="shared" si="89"/>
        <v>1.5</v>
      </c>
      <c r="EG48" s="37">
        <f t="shared" si="90"/>
        <v>1.5</v>
      </c>
      <c r="EH48" s="37">
        <f t="shared" si="91"/>
        <v>1.5</v>
      </c>
    </row>
    <row r="49" spans="1:138" ht="20.25" customHeight="1">
      <c r="A49" s="55">
        <f t="shared" si="92"/>
        <v>1</v>
      </c>
      <c r="B49" s="50">
        <v>46</v>
      </c>
      <c r="C49" s="57" t="str">
        <f>'Ordine Entrata'!B49</f>
        <v> </v>
      </c>
      <c r="D49" s="58" t="str">
        <f>'Ordine Entrata'!D49</f>
        <v> </v>
      </c>
      <c r="E49" s="136"/>
      <c r="F49" s="135"/>
      <c r="G49" s="8"/>
      <c r="H49" s="135"/>
      <c r="I49" s="135"/>
      <c r="J49" s="8">
        <f t="shared" si="145"/>
        <v>0</v>
      </c>
      <c r="K49" s="20">
        <f t="shared" si="93"/>
        <v>6</v>
      </c>
      <c r="L49" s="20">
        <f t="shared" si="94"/>
        <v>11</v>
      </c>
      <c r="M49" s="20">
        <f t="shared" si="95"/>
        <v>16</v>
      </c>
      <c r="N49" s="20">
        <f t="shared" si="146"/>
        <v>21</v>
      </c>
      <c r="O49" s="20">
        <f t="shared" si="147"/>
        <v>26</v>
      </c>
      <c r="P49" s="20">
        <f t="shared" si="96"/>
        <v>31</v>
      </c>
      <c r="Q49" s="20">
        <f t="shared" si="97"/>
        <v>36</v>
      </c>
      <c r="R49" s="21">
        <f t="shared" si="67"/>
        <v>-40.5</v>
      </c>
      <c r="S49" s="136"/>
      <c r="T49" s="135"/>
      <c r="U49" s="20"/>
      <c r="V49" s="135"/>
      <c r="W49" s="135"/>
      <c r="X49" s="20">
        <f t="shared" si="148"/>
        <v>0</v>
      </c>
      <c r="Y49" s="20">
        <f t="shared" si="98"/>
        <v>6</v>
      </c>
      <c r="Z49" s="20">
        <f t="shared" si="99"/>
        <v>11</v>
      </c>
      <c r="AA49" s="20">
        <f t="shared" si="100"/>
        <v>16</v>
      </c>
      <c r="AB49" s="20">
        <f t="shared" si="4"/>
        <v>21</v>
      </c>
      <c r="AC49" s="20">
        <f t="shared" si="5"/>
        <v>26</v>
      </c>
      <c r="AD49" s="20">
        <f t="shared" si="101"/>
        <v>31</v>
      </c>
      <c r="AE49" s="20">
        <f t="shared" si="102"/>
        <v>36</v>
      </c>
      <c r="AF49" s="21">
        <f t="shared" si="68"/>
        <v>-40.5</v>
      </c>
      <c r="AG49" s="136"/>
      <c r="AH49" s="135"/>
      <c r="AI49" s="20"/>
      <c r="AJ49" s="135"/>
      <c r="AK49" s="135"/>
      <c r="AL49" s="20">
        <f t="shared" si="149"/>
        <v>0</v>
      </c>
      <c r="AM49" s="20">
        <f t="shared" si="103"/>
        <v>6</v>
      </c>
      <c r="AN49" s="20">
        <f t="shared" si="104"/>
        <v>11</v>
      </c>
      <c r="AO49" s="20">
        <f t="shared" si="105"/>
        <v>16</v>
      </c>
      <c r="AP49" s="20">
        <f t="shared" si="7"/>
        <v>21</v>
      </c>
      <c r="AQ49" s="20">
        <f t="shared" si="8"/>
        <v>26</v>
      </c>
      <c r="AR49" s="20">
        <f t="shared" si="106"/>
        <v>31</v>
      </c>
      <c r="AS49" s="20">
        <f t="shared" si="107"/>
        <v>36</v>
      </c>
      <c r="AT49" s="21">
        <f t="shared" si="69"/>
        <v>-40.5</v>
      </c>
      <c r="AU49" s="38">
        <f t="shared" si="108"/>
        <v>12.5</v>
      </c>
      <c r="AV49" s="20">
        <f t="shared" si="109"/>
        <v>24.5</v>
      </c>
      <c r="AW49" s="20">
        <f t="shared" si="110"/>
        <v>34.5</v>
      </c>
      <c r="AX49" s="20">
        <f t="shared" si="111"/>
        <v>-40.5</v>
      </c>
      <c r="AY49" s="20">
        <f t="shared" si="112"/>
        <v>-40.381512150000006</v>
      </c>
      <c r="AZ49" s="21">
        <f t="shared" si="113"/>
        <v>55.5</v>
      </c>
      <c r="BA49" s="21">
        <f t="shared" si="9"/>
        <v>118.5</v>
      </c>
      <c r="BB49" s="39">
        <f t="shared" si="150"/>
        <v>0</v>
      </c>
      <c r="BC49" s="39">
        <f t="shared" si="151"/>
        <v>-121.5</v>
      </c>
      <c r="BD49" s="39">
        <f t="shared" si="152"/>
        <v>0</v>
      </c>
      <c r="BE49" s="40">
        <f t="shared" si="114"/>
        <v>0</v>
      </c>
      <c r="BF49" s="41">
        <f t="shared" si="70"/>
        <v>1</v>
      </c>
      <c r="BG49" s="37">
        <f t="shared" si="165"/>
        <v>1.5</v>
      </c>
      <c r="BH49" s="37">
        <f t="shared" si="167"/>
        <v>1.5</v>
      </c>
      <c r="BI49" s="37">
        <f t="shared" si="169"/>
        <v>1.5</v>
      </c>
      <c r="BJ49" s="37">
        <f t="shared" si="171"/>
        <v>1.5</v>
      </c>
      <c r="BK49" s="37">
        <f t="shared" si="173"/>
        <v>1.5</v>
      </c>
      <c r="BL49" s="37">
        <f t="shared" si="175"/>
        <v>1.5</v>
      </c>
      <c r="BM49" s="37">
        <f t="shared" si="177"/>
        <v>1.5</v>
      </c>
      <c r="BN49" s="37">
        <f t="shared" si="179"/>
        <v>1.5</v>
      </c>
      <c r="BO49" s="37">
        <f t="shared" si="181"/>
        <v>1.5</v>
      </c>
      <c r="BP49" s="37">
        <f t="shared" si="183"/>
        <v>1.5</v>
      </c>
      <c r="BQ49" s="37">
        <f t="shared" si="185"/>
        <v>1.5</v>
      </c>
      <c r="BR49" s="37">
        <f t="shared" si="125"/>
        <v>1.5</v>
      </c>
      <c r="BS49" s="37">
        <f t="shared" si="126"/>
        <v>1.5</v>
      </c>
      <c r="BT49" s="37">
        <f t="shared" si="127"/>
        <v>1.5</v>
      </c>
      <c r="BU49" s="37">
        <f t="shared" si="128"/>
        <v>1.5</v>
      </c>
      <c r="BV49" s="37">
        <f t="shared" si="129"/>
        <v>1.5</v>
      </c>
      <c r="BW49" s="37">
        <f t="shared" si="130"/>
        <v>1.5</v>
      </c>
      <c r="BX49" s="37">
        <f t="shared" si="131"/>
        <v>1.5</v>
      </c>
      <c r="BY49" s="37">
        <f t="shared" si="132"/>
        <v>1.5</v>
      </c>
      <c r="BZ49" s="37">
        <f t="shared" si="133"/>
        <v>1.5</v>
      </c>
      <c r="CA49" s="37">
        <f t="shared" si="134"/>
        <v>1.5</v>
      </c>
      <c r="CB49" s="37">
        <f t="shared" si="135"/>
        <v>1.5</v>
      </c>
      <c r="CC49" s="37">
        <f t="shared" si="136"/>
        <v>1.5</v>
      </c>
      <c r="CD49" s="37">
        <f t="shared" si="137"/>
        <v>1.5</v>
      </c>
      <c r="CE49" s="37">
        <f t="shared" si="138"/>
        <v>1.5</v>
      </c>
      <c r="CF49" s="37">
        <f t="shared" si="139"/>
        <v>1.5</v>
      </c>
      <c r="CG49" s="37">
        <f t="shared" si="140"/>
        <v>1.5</v>
      </c>
      <c r="CH49" s="37">
        <f t="shared" si="141"/>
        <v>1.5</v>
      </c>
      <c r="CI49" s="37">
        <f t="shared" si="142"/>
        <v>1.5</v>
      </c>
      <c r="CJ49" s="37">
        <f t="shared" si="143"/>
        <v>1.5</v>
      </c>
      <c r="CK49" s="37">
        <f t="shared" si="144"/>
        <v>1.5</v>
      </c>
      <c r="CL49" s="37">
        <f t="shared" si="153"/>
        <v>1.5</v>
      </c>
      <c r="CM49" s="37">
        <f t="shared" si="166"/>
        <v>1.5</v>
      </c>
      <c r="CN49" s="37">
        <f t="shared" si="168"/>
        <v>1.5</v>
      </c>
      <c r="CO49" s="37">
        <f t="shared" si="170"/>
        <v>1.5</v>
      </c>
      <c r="CP49" s="37">
        <f t="shared" si="172"/>
        <v>1.5</v>
      </c>
      <c r="CQ49" s="37">
        <f t="shared" si="174"/>
        <v>1.5</v>
      </c>
      <c r="CR49" s="37">
        <f t="shared" si="176"/>
        <v>1.5</v>
      </c>
      <c r="CS49" s="37">
        <f t="shared" si="178"/>
        <v>1.5</v>
      </c>
      <c r="CT49" s="37">
        <f t="shared" si="180"/>
        <v>1.5</v>
      </c>
      <c r="CU49" s="37">
        <f t="shared" si="182"/>
        <v>1.5</v>
      </c>
      <c r="CV49" s="37">
        <f t="shared" si="184"/>
        <v>1.5</v>
      </c>
      <c r="CW49" s="37">
        <f t="shared" si="186"/>
        <v>1.5</v>
      </c>
      <c r="CX49" s="37">
        <f t="shared" si="187"/>
        <v>1.5</v>
      </c>
      <c r="CY49" s="37">
        <f aca="true" t="shared" si="188" ref="CY49:CY83">IF($R49&gt;$R$48,1)+IF($R49=$R$48,0.5)+IF($AF49&gt;$AF$48,1)+IF($AF49=$AF$48,0.5)+IF($AT49&gt;$AT$48,1)+IF($AT49=$AT$48,0.5)</f>
        <v>1.5</v>
      </c>
      <c r="CZ49" s="36"/>
      <c r="DA49" s="37">
        <f t="shared" si="53"/>
        <v>1.5</v>
      </c>
      <c r="DB49" s="37">
        <f t="shared" si="54"/>
        <v>1.5</v>
      </c>
      <c r="DC49" s="37">
        <f t="shared" si="55"/>
        <v>1.5</v>
      </c>
      <c r="DD49" s="37">
        <f t="shared" si="154"/>
        <v>1.5</v>
      </c>
      <c r="DE49" s="37">
        <f t="shared" si="155"/>
        <v>1.5</v>
      </c>
      <c r="DF49" s="37">
        <f t="shared" si="156"/>
        <v>1.5</v>
      </c>
      <c r="DG49" s="37">
        <f t="shared" si="157"/>
        <v>1.5</v>
      </c>
      <c r="DH49" s="37">
        <f t="shared" si="158"/>
        <v>1.5</v>
      </c>
      <c r="DI49" s="37">
        <f t="shared" si="159"/>
        <v>1.5</v>
      </c>
      <c r="DJ49" s="37">
        <f t="shared" si="160"/>
        <v>1.5</v>
      </c>
      <c r="DK49" s="37">
        <f t="shared" si="161"/>
        <v>1.5</v>
      </c>
      <c r="DL49" s="37">
        <f t="shared" si="162"/>
        <v>1.5</v>
      </c>
      <c r="DM49" s="37">
        <f t="shared" si="163"/>
        <v>1.5</v>
      </c>
      <c r="DN49" s="37">
        <f t="shared" si="164"/>
        <v>1.5</v>
      </c>
      <c r="DO49" s="37">
        <f t="shared" si="72"/>
        <v>1.5</v>
      </c>
      <c r="DP49" s="37">
        <f t="shared" si="73"/>
        <v>1.5</v>
      </c>
      <c r="DQ49" s="37">
        <f t="shared" si="74"/>
        <v>1.5</v>
      </c>
      <c r="DR49" s="37">
        <f t="shared" si="75"/>
        <v>1.5</v>
      </c>
      <c r="DS49" s="37">
        <f t="shared" si="76"/>
        <v>1.5</v>
      </c>
      <c r="DT49" s="37">
        <f t="shared" si="77"/>
        <v>1.5</v>
      </c>
      <c r="DU49" s="37">
        <f t="shared" si="78"/>
        <v>1.5</v>
      </c>
      <c r="DV49" s="37">
        <f t="shared" si="79"/>
        <v>1.5</v>
      </c>
      <c r="DW49" s="37">
        <f t="shared" si="80"/>
        <v>1.5</v>
      </c>
      <c r="DX49" s="37">
        <f t="shared" si="81"/>
        <v>1.5</v>
      </c>
      <c r="DY49" s="37">
        <f t="shared" si="82"/>
        <v>1.5</v>
      </c>
      <c r="DZ49" s="37">
        <f t="shared" si="83"/>
        <v>1.5</v>
      </c>
      <c r="EA49" s="37">
        <f t="shared" si="84"/>
        <v>1.5</v>
      </c>
      <c r="EB49" s="37">
        <f t="shared" si="85"/>
        <v>1.5</v>
      </c>
      <c r="EC49" s="37">
        <f t="shared" si="86"/>
        <v>1.5</v>
      </c>
      <c r="ED49" s="37">
        <f t="shared" si="87"/>
        <v>1.5</v>
      </c>
      <c r="EE49" s="37">
        <f t="shared" si="88"/>
        <v>1.5</v>
      </c>
      <c r="EF49" s="37">
        <f t="shared" si="89"/>
        <v>1.5</v>
      </c>
      <c r="EG49" s="37">
        <f t="shared" si="90"/>
        <v>1.5</v>
      </c>
      <c r="EH49" s="37">
        <f t="shared" si="91"/>
        <v>1.5</v>
      </c>
    </row>
    <row r="50" spans="1:138" ht="20.25" customHeight="1">
      <c r="A50" s="55">
        <f t="shared" si="92"/>
        <v>1</v>
      </c>
      <c r="B50" s="50">
        <v>47</v>
      </c>
      <c r="C50" s="57" t="str">
        <f>'Ordine Entrata'!B50</f>
        <v> </v>
      </c>
      <c r="D50" s="58" t="str">
        <f>'Ordine Entrata'!D50</f>
        <v> </v>
      </c>
      <c r="E50" s="136"/>
      <c r="F50" s="135"/>
      <c r="G50" s="8"/>
      <c r="H50" s="135"/>
      <c r="I50" s="135"/>
      <c r="J50" s="8">
        <f t="shared" si="145"/>
        <v>0</v>
      </c>
      <c r="K50" s="20">
        <f t="shared" si="93"/>
        <v>6</v>
      </c>
      <c r="L50" s="20">
        <f t="shared" si="94"/>
        <v>11</v>
      </c>
      <c r="M50" s="20">
        <f t="shared" si="95"/>
        <v>16</v>
      </c>
      <c r="N50" s="20">
        <f t="shared" si="146"/>
        <v>21</v>
      </c>
      <c r="O50" s="20">
        <f t="shared" si="147"/>
        <v>26</v>
      </c>
      <c r="P50" s="20">
        <f t="shared" si="96"/>
        <v>31</v>
      </c>
      <c r="Q50" s="20">
        <f t="shared" si="97"/>
        <v>36</v>
      </c>
      <c r="R50" s="21">
        <f t="shared" si="67"/>
        <v>-40.5</v>
      </c>
      <c r="S50" s="136"/>
      <c r="T50" s="135"/>
      <c r="U50" s="20"/>
      <c r="V50" s="135"/>
      <c r="W50" s="135"/>
      <c r="X50" s="20">
        <f t="shared" si="148"/>
        <v>0</v>
      </c>
      <c r="Y50" s="20">
        <f t="shared" si="98"/>
        <v>6</v>
      </c>
      <c r="Z50" s="20">
        <f t="shared" si="99"/>
        <v>11</v>
      </c>
      <c r="AA50" s="20">
        <f t="shared" si="100"/>
        <v>16</v>
      </c>
      <c r="AB50" s="20">
        <f t="shared" si="4"/>
        <v>21</v>
      </c>
      <c r="AC50" s="20">
        <f t="shared" si="5"/>
        <v>26</v>
      </c>
      <c r="AD50" s="20">
        <f t="shared" si="101"/>
        <v>31</v>
      </c>
      <c r="AE50" s="20">
        <f t="shared" si="102"/>
        <v>36</v>
      </c>
      <c r="AF50" s="21">
        <f t="shared" si="68"/>
        <v>-40.5</v>
      </c>
      <c r="AG50" s="136"/>
      <c r="AH50" s="135"/>
      <c r="AI50" s="20"/>
      <c r="AJ50" s="135"/>
      <c r="AK50" s="135"/>
      <c r="AL50" s="20">
        <f t="shared" si="149"/>
        <v>0</v>
      </c>
      <c r="AM50" s="20">
        <f t="shared" si="103"/>
        <v>6</v>
      </c>
      <c r="AN50" s="20">
        <f t="shared" si="104"/>
        <v>11</v>
      </c>
      <c r="AO50" s="20">
        <f t="shared" si="105"/>
        <v>16</v>
      </c>
      <c r="AP50" s="20">
        <f t="shared" si="7"/>
        <v>21</v>
      </c>
      <c r="AQ50" s="20">
        <f t="shared" si="8"/>
        <v>26</v>
      </c>
      <c r="AR50" s="20">
        <f t="shared" si="106"/>
        <v>31</v>
      </c>
      <c r="AS50" s="20">
        <f t="shared" si="107"/>
        <v>36</v>
      </c>
      <c r="AT50" s="21">
        <f t="shared" si="69"/>
        <v>-40.5</v>
      </c>
      <c r="AU50" s="38">
        <f t="shared" si="108"/>
        <v>12.5</v>
      </c>
      <c r="AV50" s="20">
        <f t="shared" si="109"/>
        <v>24.5</v>
      </c>
      <c r="AW50" s="20">
        <f t="shared" si="110"/>
        <v>34.5</v>
      </c>
      <c r="AX50" s="20">
        <f t="shared" si="111"/>
        <v>-40.5</v>
      </c>
      <c r="AY50" s="20">
        <f t="shared" si="112"/>
        <v>-40.381512150000006</v>
      </c>
      <c r="AZ50" s="21">
        <f t="shared" si="113"/>
        <v>55.5</v>
      </c>
      <c r="BA50" s="21">
        <f t="shared" si="9"/>
        <v>118.5</v>
      </c>
      <c r="BB50" s="39">
        <f t="shared" si="150"/>
        <v>0</v>
      </c>
      <c r="BC50" s="39">
        <f t="shared" si="151"/>
        <v>-121.5</v>
      </c>
      <c r="BD50" s="39">
        <f t="shared" si="152"/>
        <v>0</v>
      </c>
      <c r="BE50" s="40">
        <f t="shared" si="114"/>
        <v>0</v>
      </c>
      <c r="BF50" s="41">
        <f t="shared" si="70"/>
        <v>1</v>
      </c>
      <c r="BG50" s="37">
        <f t="shared" si="165"/>
        <v>1.5</v>
      </c>
      <c r="BH50" s="37">
        <f t="shared" si="167"/>
        <v>1.5</v>
      </c>
      <c r="BI50" s="37">
        <f t="shared" si="169"/>
        <v>1.5</v>
      </c>
      <c r="BJ50" s="37">
        <f t="shared" si="171"/>
        <v>1.5</v>
      </c>
      <c r="BK50" s="37">
        <f t="shared" si="173"/>
        <v>1.5</v>
      </c>
      <c r="BL50" s="37">
        <f t="shared" si="175"/>
        <v>1.5</v>
      </c>
      <c r="BM50" s="37">
        <f t="shared" si="177"/>
        <v>1.5</v>
      </c>
      <c r="BN50" s="37">
        <f t="shared" si="179"/>
        <v>1.5</v>
      </c>
      <c r="BO50" s="37">
        <f t="shared" si="181"/>
        <v>1.5</v>
      </c>
      <c r="BP50" s="37">
        <f t="shared" si="183"/>
        <v>1.5</v>
      </c>
      <c r="BQ50" s="37">
        <f t="shared" si="185"/>
        <v>1.5</v>
      </c>
      <c r="BR50" s="37">
        <f t="shared" si="125"/>
        <v>1.5</v>
      </c>
      <c r="BS50" s="37">
        <f t="shared" si="126"/>
        <v>1.5</v>
      </c>
      <c r="BT50" s="37">
        <f t="shared" si="127"/>
        <v>1.5</v>
      </c>
      <c r="BU50" s="37">
        <f t="shared" si="128"/>
        <v>1.5</v>
      </c>
      <c r="BV50" s="37">
        <f t="shared" si="129"/>
        <v>1.5</v>
      </c>
      <c r="BW50" s="37">
        <f t="shared" si="130"/>
        <v>1.5</v>
      </c>
      <c r="BX50" s="37">
        <f t="shared" si="131"/>
        <v>1.5</v>
      </c>
      <c r="BY50" s="37">
        <f t="shared" si="132"/>
        <v>1.5</v>
      </c>
      <c r="BZ50" s="37">
        <f t="shared" si="133"/>
        <v>1.5</v>
      </c>
      <c r="CA50" s="37">
        <f t="shared" si="134"/>
        <v>1.5</v>
      </c>
      <c r="CB50" s="37">
        <f t="shared" si="135"/>
        <v>1.5</v>
      </c>
      <c r="CC50" s="37">
        <f t="shared" si="136"/>
        <v>1.5</v>
      </c>
      <c r="CD50" s="37">
        <f t="shared" si="137"/>
        <v>1.5</v>
      </c>
      <c r="CE50" s="37">
        <f t="shared" si="138"/>
        <v>1.5</v>
      </c>
      <c r="CF50" s="37">
        <f t="shared" si="139"/>
        <v>1.5</v>
      </c>
      <c r="CG50" s="37">
        <f t="shared" si="140"/>
        <v>1.5</v>
      </c>
      <c r="CH50" s="37">
        <f t="shared" si="141"/>
        <v>1.5</v>
      </c>
      <c r="CI50" s="37">
        <f t="shared" si="142"/>
        <v>1.5</v>
      </c>
      <c r="CJ50" s="37">
        <f t="shared" si="143"/>
        <v>1.5</v>
      </c>
      <c r="CK50" s="37">
        <f t="shared" si="144"/>
        <v>1.5</v>
      </c>
      <c r="CL50" s="37">
        <f t="shared" si="153"/>
        <v>1.5</v>
      </c>
      <c r="CM50" s="37">
        <f t="shared" si="166"/>
        <v>1.5</v>
      </c>
      <c r="CN50" s="37">
        <f t="shared" si="168"/>
        <v>1.5</v>
      </c>
      <c r="CO50" s="37">
        <f t="shared" si="170"/>
        <v>1.5</v>
      </c>
      <c r="CP50" s="37">
        <f t="shared" si="172"/>
        <v>1.5</v>
      </c>
      <c r="CQ50" s="37">
        <f t="shared" si="174"/>
        <v>1.5</v>
      </c>
      <c r="CR50" s="37">
        <f t="shared" si="176"/>
        <v>1.5</v>
      </c>
      <c r="CS50" s="37">
        <f t="shared" si="178"/>
        <v>1.5</v>
      </c>
      <c r="CT50" s="37">
        <f t="shared" si="180"/>
        <v>1.5</v>
      </c>
      <c r="CU50" s="37">
        <f t="shared" si="182"/>
        <v>1.5</v>
      </c>
      <c r="CV50" s="37">
        <f t="shared" si="184"/>
        <v>1.5</v>
      </c>
      <c r="CW50" s="37">
        <f t="shared" si="186"/>
        <v>1.5</v>
      </c>
      <c r="CX50" s="37">
        <f t="shared" si="187"/>
        <v>1.5</v>
      </c>
      <c r="CY50" s="37">
        <f t="shared" si="188"/>
        <v>1.5</v>
      </c>
      <c r="CZ50" s="37">
        <f aca="true" t="shared" si="189" ref="CZ50:CZ83">IF($R50&gt;$R$49,1)+IF($R50=$R$49,0.5)+IF($AF50&gt;$AF$49,1)+IF($AF50=$AF$49,0.5)+IF($AT50&gt;$AT$49,1)+IF($AT50=$AT$49,0.5)</f>
        <v>1.5</v>
      </c>
      <c r="DA50" s="36"/>
      <c r="DB50" s="37">
        <f t="shared" si="54"/>
        <v>1.5</v>
      </c>
      <c r="DC50" s="37">
        <f t="shared" si="55"/>
        <v>1.5</v>
      </c>
      <c r="DD50" s="37">
        <f t="shared" si="154"/>
        <v>1.5</v>
      </c>
      <c r="DE50" s="37">
        <f t="shared" si="155"/>
        <v>1.5</v>
      </c>
      <c r="DF50" s="37">
        <f t="shared" si="156"/>
        <v>1.5</v>
      </c>
      <c r="DG50" s="37">
        <f t="shared" si="157"/>
        <v>1.5</v>
      </c>
      <c r="DH50" s="37">
        <f t="shared" si="158"/>
        <v>1.5</v>
      </c>
      <c r="DI50" s="37">
        <f t="shared" si="159"/>
        <v>1.5</v>
      </c>
      <c r="DJ50" s="37">
        <f t="shared" si="160"/>
        <v>1.5</v>
      </c>
      <c r="DK50" s="37">
        <f t="shared" si="161"/>
        <v>1.5</v>
      </c>
      <c r="DL50" s="37">
        <f t="shared" si="162"/>
        <v>1.5</v>
      </c>
      <c r="DM50" s="37">
        <f t="shared" si="163"/>
        <v>1.5</v>
      </c>
      <c r="DN50" s="37">
        <f t="shared" si="164"/>
        <v>1.5</v>
      </c>
      <c r="DO50" s="37">
        <f t="shared" si="72"/>
        <v>1.5</v>
      </c>
      <c r="DP50" s="37">
        <f t="shared" si="73"/>
        <v>1.5</v>
      </c>
      <c r="DQ50" s="37">
        <f t="shared" si="74"/>
        <v>1.5</v>
      </c>
      <c r="DR50" s="37">
        <f t="shared" si="75"/>
        <v>1.5</v>
      </c>
      <c r="DS50" s="37">
        <f t="shared" si="76"/>
        <v>1.5</v>
      </c>
      <c r="DT50" s="37">
        <f t="shared" si="77"/>
        <v>1.5</v>
      </c>
      <c r="DU50" s="37">
        <f t="shared" si="78"/>
        <v>1.5</v>
      </c>
      <c r="DV50" s="37">
        <f t="shared" si="79"/>
        <v>1.5</v>
      </c>
      <c r="DW50" s="37">
        <f t="shared" si="80"/>
        <v>1.5</v>
      </c>
      <c r="DX50" s="37">
        <f t="shared" si="81"/>
        <v>1.5</v>
      </c>
      <c r="DY50" s="37">
        <f t="shared" si="82"/>
        <v>1.5</v>
      </c>
      <c r="DZ50" s="37">
        <f t="shared" si="83"/>
        <v>1.5</v>
      </c>
      <c r="EA50" s="37">
        <f t="shared" si="84"/>
        <v>1.5</v>
      </c>
      <c r="EB50" s="37">
        <f t="shared" si="85"/>
        <v>1.5</v>
      </c>
      <c r="EC50" s="37">
        <f t="shared" si="86"/>
        <v>1.5</v>
      </c>
      <c r="ED50" s="37">
        <f t="shared" si="87"/>
        <v>1.5</v>
      </c>
      <c r="EE50" s="37">
        <f t="shared" si="88"/>
        <v>1.5</v>
      </c>
      <c r="EF50" s="37">
        <f t="shared" si="89"/>
        <v>1.5</v>
      </c>
      <c r="EG50" s="37">
        <f t="shared" si="90"/>
        <v>1.5</v>
      </c>
      <c r="EH50" s="37">
        <f t="shared" si="91"/>
        <v>1.5</v>
      </c>
    </row>
    <row r="51" spans="1:138" ht="20.25" customHeight="1">
      <c r="A51" s="55">
        <f t="shared" si="92"/>
        <v>1</v>
      </c>
      <c r="B51" s="50">
        <v>48</v>
      </c>
      <c r="C51" s="57" t="str">
        <f>'Ordine Entrata'!B51</f>
        <v> </v>
      </c>
      <c r="D51" s="58" t="str">
        <f>'Ordine Entrata'!D51</f>
        <v> </v>
      </c>
      <c r="E51" s="136"/>
      <c r="F51" s="135"/>
      <c r="G51" s="8"/>
      <c r="H51" s="135"/>
      <c r="I51" s="135"/>
      <c r="J51" s="8">
        <f t="shared" si="145"/>
        <v>0</v>
      </c>
      <c r="K51" s="20">
        <f t="shared" si="93"/>
        <v>6</v>
      </c>
      <c r="L51" s="20">
        <f t="shared" si="94"/>
        <v>11</v>
      </c>
      <c r="M51" s="20">
        <f t="shared" si="95"/>
        <v>16</v>
      </c>
      <c r="N51" s="20">
        <f t="shared" si="146"/>
        <v>21</v>
      </c>
      <c r="O51" s="20">
        <f t="shared" si="147"/>
        <v>26</v>
      </c>
      <c r="P51" s="20">
        <f t="shared" si="96"/>
        <v>31</v>
      </c>
      <c r="Q51" s="20">
        <f t="shared" si="97"/>
        <v>36</v>
      </c>
      <c r="R51" s="21">
        <f t="shared" si="67"/>
        <v>-40.5</v>
      </c>
      <c r="S51" s="136"/>
      <c r="T51" s="135"/>
      <c r="U51" s="20"/>
      <c r="V51" s="135"/>
      <c r="W51" s="135"/>
      <c r="X51" s="20">
        <f t="shared" si="148"/>
        <v>0</v>
      </c>
      <c r="Y51" s="20">
        <f t="shared" si="98"/>
        <v>6</v>
      </c>
      <c r="Z51" s="20">
        <f t="shared" si="99"/>
        <v>11</v>
      </c>
      <c r="AA51" s="20">
        <f t="shared" si="100"/>
        <v>16</v>
      </c>
      <c r="AB51" s="20">
        <f t="shared" si="4"/>
        <v>21</v>
      </c>
      <c r="AC51" s="20">
        <f t="shared" si="5"/>
        <v>26</v>
      </c>
      <c r="AD51" s="20">
        <f t="shared" si="101"/>
        <v>31</v>
      </c>
      <c r="AE51" s="20">
        <f t="shared" si="102"/>
        <v>36</v>
      </c>
      <c r="AF51" s="21">
        <f t="shared" si="68"/>
        <v>-40.5</v>
      </c>
      <c r="AG51" s="136"/>
      <c r="AH51" s="135"/>
      <c r="AI51" s="20"/>
      <c r="AJ51" s="135"/>
      <c r="AK51" s="135"/>
      <c r="AL51" s="20">
        <f t="shared" si="149"/>
        <v>0</v>
      </c>
      <c r="AM51" s="20">
        <f t="shared" si="103"/>
        <v>6</v>
      </c>
      <c r="AN51" s="20">
        <f t="shared" si="104"/>
        <v>11</v>
      </c>
      <c r="AO51" s="20">
        <f t="shared" si="105"/>
        <v>16</v>
      </c>
      <c r="AP51" s="20">
        <f t="shared" si="7"/>
        <v>21</v>
      </c>
      <c r="AQ51" s="20">
        <f t="shared" si="8"/>
        <v>26</v>
      </c>
      <c r="AR51" s="20">
        <f t="shared" si="106"/>
        <v>31</v>
      </c>
      <c r="AS51" s="20">
        <f t="shared" si="107"/>
        <v>36</v>
      </c>
      <c r="AT51" s="21">
        <f t="shared" si="69"/>
        <v>-40.5</v>
      </c>
      <c r="AU51" s="38">
        <f t="shared" si="108"/>
        <v>12.5</v>
      </c>
      <c r="AV51" s="20">
        <f t="shared" si="109"/>
        <v>24.5</v>
      </c>
      <c r="AW51" s="20">
        <f t="shared" si="110"/>
        <v>34.5</v>
      </c>
      <c r="AX51" s="20">
        <f t="shared" si="111"/>
        <v>-40.5</v>
      </c>
      <c r="AY51" s="20">
        <f t="shared" si="112"/>
        <v>-40.381512150000006</v>
      </c>
      <c r="AZ51" s="21">
        <f t="shared" si="113"/>
        <v>55.5</v>
      </c>
      <c r="BA51" s="21">
        <f t="shared" si="9"/>
        <v>118.5</v>
      </c>
      <c r="BB51" s="39">
        <f t="shared" si="150"/>
        <v>0</v>
      </c>
      <c r="BC51" s="39">
        <f t="shared" si="151"/>
        <v>-121.5</v>
      </c>
      <c r="BD51" s="39">
        <f t="shared" si="152"/>
        <v>0</v>
      </c>
      <c r="BE51" s="40">
        <f t="shared" si="114"/>
        <v>0</v>
      </c>
      <c r="BF51" s="41">
        <f t="shared" si="70"/>
        <v>1</v>
      </c>
      <c r="BG51" s="37">
        <f t="shared" si="165"/>
        <v>1.5</v>
      </c>
      <c r="BH51" s="37">
        <f t="shared" si="167"/>
        <v>1.5</v>
      </c>
      <c r="BI51" s="37">
        <f t="shared" si="169"/>
        <v>1.5</v>
      </c>
      <c r="BJ51" s="37">
        <f t="shared" si="171"/>
        <v>1.5</v>
      </c>
      <c r="BK51" s="37">
        <f t="shared" si="173"/>
        <v>1.5</v>
      </c>
      <c r="BL51" s="37">
        <f t="shared" si="175"/>
        <v>1.5</v>
      </c>
      <c r="BM51" s="37">
        <f t="shared" si="177"/>
        <v>1.5</v>
      </c>
      <c r="BN51" s="37">
        <f t="shared" si="179"/>
        <v>1.5</v>
      </c>
      <c r="BO51" s="37">
        <f t="shared" si="181"/>
        <v>1.5</v>
      </c>
      <c r="BP51" s="37">
        <f t="shared" si="183"/>
        <v>1.5</v>
      </c>
      <c r="BQ51" s="37">
        <f t="shared" si="185"/>
        <v>1.5</v>
      </c>
      <c r="BR51" s="37">
        <f t="shared" si="125"/>
        <v>1.5</v>
      </c>
      <c r="BS51" s="37">
        <f t="shared" si="126"/>
        <v>1.5</v>
      </c>
      <c r="BT51" s="37">
        <f t="shared" si="127"/>
        <v>1.5</v>
      </c>
      <c r="BU51" s="37">
        <f t="shared" si="128"/>
        <v>1.5</v>
      </c>
      <c r="BV51" s="37">
        <f t="shared" si="129"/>
        <v>1.5</v>
      </c>
      <c r="BW51" s="37">
        <f t="shared" si="130"/>
        <v>1.5</v>
      </c>
      <c r="BX51" s="37">
        <f t="shared" si="131"/>
        <v>1.5</v>
      </c>
      <c r="BY51" s="37">
        <f t="shared" si="132"/>
        <v>1.5</v>
      </c>
      <c r="BZ51" s="37">
        <f t="shared" si="133"/>
        <v>1.5</v>
      </c>
      <c r="CA51" s="37">
        <f t="shared" si="134"/>
        <v>1.5</v>
      </c>
      <c r="CB51" s="37">
        <f t="shared" si="135"/>
        <v>1.5</v>
      </c>
      <c r="CC51" s="37">
        <f t="shared" si="136"/>
        <v>1.5</v>
      </c>
      <c r="CD51" s="37">
        <f t="shared" si="137"/>
        <v>1.5</v>
      </c>
      <c r="CE51" s="37">
        <f t="shared" si="138"/>
        <v>1.5</v>
      </c>
      <c r="CF51" s="37">
        <f t="shared" si="139"/>
        <v>1.5</v>
      </c>
      <c r="CG51" s="37">
        <f t="shared" si="140"/>
        <v>1.5</v>
      </c>
      <c r="CH51" s="37">
        <f t="shared" si="141"/>
        <v>1.5</v>
      </c>
      <c r="CI51" s="37">
        <f t="shared" si="142"/>
        <v>1.5</v>
      </c>
      <c r="CJ51" s="37">
        <f t="shared" si="143"/>
        <v>1.5</v>
      </c>
      <c r="CK51" s="37">
        <f t="shared" si="144"/>
        <v>1.5</v>
      </c>
      <c r="CL51" s="37">
        <f t="shared" si="153"/>
        <v>1.5</v>
      </c>
      <c r="CM51" s="37">
        <f t="shared" si="166"/>
        <v>1.5</v>
      </c>
      <c r="CN51" s="37">
        <f t="shared" si="168"/>
        <v>1.5</v>
      </c>
      <c r="CO51" s="37">
        <f t="shared" si="170"/>
        <v>1.5</v>
      </c>
      <c r="CP51" s="37">
        <f t="shared" si="172"/>
        <v>1.5</v>
      </c>
      <c r="CQ51" s="37">
        <f t="shared" si="174"/>
        <v>1.5</v>
      </c>
      <c r="CR51" s="37">
        <f t="shared" si="176"/>
        <v>1.5</v>
      </c>
      <c r="CS51" s="37">
        <f t="shared" si="178"/>
        <v>1.5</v>
      </c>
      <c r="CT51" s="37">
        <f t="shared" si="180"/>
        <v>1.5</v>
      </c>
      <c r="CU51" s="37">
        <f t="shared" si="182"/>
        <v>1.5</v>
      </c>
      <c r="CV51" s="37">
        <f t="shared" si="184"/>
        <v>1.5</v>
      </c>
      <c r="CW51" s="37">
        <f t="shared" si="186"/>
        <v>1.5</v>
      </c>
      <c r="CX51" s="37">
        <f t="shared" si="187"/>
        <v>1.5</v>
      </c>
      <c r="CY51" s="37">
        <f t="shared" si="188"/>
        <v>1.5</v>
      </c>
      <c r="CZ51" s="37">
        <f t="shared" si="189"/>
        <v>1.5</v>
      </c>
      <c r="DA51" s="37">
        <f aca="true" t="shared" si="190" ref="DA51:DA83">IF($R51&gt;$R$50,1)+IF($R51=$R$50,0.5)+IF($AF51&gt;$AF$50,1)+IF($AF51=$AF$50,0.5)+IF($AT51&gt;$AT$50,1)+IF($AT51=$AT$50,0.5)</f>
        <v>1.5</v>
      </c>
      <c r="DB51" s="36"/>
      <c r="DC51" s="37">
        <f t="shared" si="55"/>
        <v>1.5</v>
      </c>
      <c r="DD51" s="37">
        <f t="shared" si="154"/>
        <v>1.5</v>
      </c>
      <c r="DE51" s="37">
        <f t="shared" si="155"/>
        <v>1.5</v>
      </c>
      <c r="DF51" s="37">
        <f t="shared" si="156"/>
        <v>1.5</v>
      </c>
      <c r="DG51" s="37">
        <f t="shared" si="157"/>
        <v>1.5</v>
      </c>
      <c r="DH51" s="37">
        <f t="shared" si="158"/>
        <v>1.5</v>
      </c>
      <c r="DI51" s="37">
        <f t="shared" si="159"/>
        <v>1.5</v>
      </c>
      <c r="DJ51" s="37">
        <f t="shared" si="160"/>
        <v>1.5</v>
      </c>
      <c r="DK51" s="37">
        <f t="shared" si="161"/>
        <v>1.5</v>
      </c>
      <c r="DL51" s="37">
        <f t="shared" si="162"/>
        <v>1.5</v>
      </c>
      <c r="DM51" s="37">
        <f t="shared" si="163"/>
        <v>1.5</v>
      </c>
      <c r="DN51" s="37">
        <f t="shared" si="164"/>
        <v>1.5</v>
      </c>
      <c r="DO51" s="37">
        <f t="shared" si="72"/>
        <v>1.5</v>
      </c>
      <c r="DP51" s="37">
        <f t="shared" si="73"/>
        <v>1.5</v>
      </c>
      <c r="DQ51" s="37">
        <f t="shared" si="74"/>
        <v>1.5</v>
      </c>
      <c r="DR51" s="37">
        <f t="shared" si="75"/>
        <v>1.5</v>
      </c>
      <c r="DS51" s="37">
        <f t="shared" si="76"/>
        <v>1.5</v>
      </c>
      <c r="DT51" s="37">
        <f t="shared" si="77"/>
        <v>1.5</v>
      </c>
      <c r="DU51" s="37">
        <f t="shared" si="78"/>
        <v>1.5</v>
      </c>
      <c r="DV51" s="37">
        <f t="shared" si="79"/>
        <v>1.5</v>
      </c>
      <c r="DW51" s="37">
        <f t="shared" si="80"/>
        <v>1.5</v>
      </c>
      <c r="DX51" s="37">
        <f t="shared" si="81"/>
        <v>1.5</v>
      </c>
      <c r="DY51" s="37">
        <f t="shared" si="82"/>
        <v>1.5</v>
      </c>
      <c r="DZ51" s="37">
        <f t="shared" si="83"/>
        <v>1.5</v>
      </c>
      <c r="EA51" s="37">
        <f t="shared" si="84"/>
        <v>1.5</v>
      </c>
      <c r="EB51" s="37">
        <f t="shared" si="85"/>
        <v>1.5</v>
      </c>
      <c r="EC51" s="37">
        <f t="shared" si="86"/>
        <v>1.5</v>
      </c>
      <c r="ED51" s="37">
        <f t="shared" si="87"/>
        <v>1.5</v>
      </c>
      <c r="EE51" s="37">
        <f t="shared" si="88"/>
        <v>1.5</v>
      </c>
      <c r="EF51" s="37">
        <f t="shared" si="89"/>
        <v>1.5</v>
      </c>
      <c r="EG51" s="37">
        <f t="shared" si="90"/>
        <v>1.5</v>
      </c>
      <c r="EH51" s="37">
        <f t="shared" si="91"/>
        <v>1.5</v>
      </c>
    </row>
    <row r="52" spans="1:138" ht="20.25" customHeight="1">
      <c r="A52" s="55">
        <f t="shared" si="92"/>
        <v>1</v>
      </c>
      <c r="B52" s="50">
        <v>49</v>
      </c>
      <c r="C52" s="57" t="str">
        <f>'Ordine Entrata'!B52</f>
        <v> </v>
      </c>
      <c r="D52" s="58" t="str">
        <f>'Ordine Entrata'!D52</f>
        <v> </v>
      </c>
      <c r="E52" s="136"/>
      <c r="F52" s="135"/>
      <c r="G52" s="8"/>
      <c r="H52" s="135"/>
      <c r="I52" s="135"/>
      <c r="J52" s="8">
        <f t="shared" si="145"/>
        <v>0</v>
      </c>
      <c r="K52" s="20">
        <f t="shared" si="93"/>
        <v>6</v>
      </c>
      <c r="L52" s="20">
        <f t="shared" si="94"/>
        <v>11</v>
      </c>
      <c r="M52" s="20">
        <f t="shared" si="95"/>
        <v>16</v>
      </c>
      <c r="N52" s="20">
        <f t="shared" si="146"/>
        <v>21</v>
      </c>
      <c r="O52" s="20">
        <f t="shared" si="147"/>
        <v>26</v>
      </c>
      <c r="P52" s="20">
        <f t="shared" si="96"/>
        <v>31</v>
      </c>
      <c r="Q52" s="20">
        <f t="shared" si="97"/>
        <v>36</v>
      </c>
      <c r="R52" s="21">
        <f t="shared" si="67"/>
        <v>-40.5</v>
      </c>
      <c r="S52" s="136"/>
      <c r="T52" s="135"/>
      <c r="U52" s="20"/>
      <c r="V52" s="135"/>
      <c r="W52" s="135"/>
      <c r="X52" s="20">
        <f t="shared" si="148"/>
        <v>0</v>
      </c>
      <c r="Y52" s="20">
        <f t="shared" si="98"/>
        <v>6</v>
      </c>
      <c r="Z52" s="20">
        <f t="shared" si="99"/>
        <v>11</v>
      </c>
      <c r="AA52" s="20">
        <f t="shared" si="100"/>
        <v>16</v>
      </c>
      <c r="AB52" s="20">
        <f t="shared" si="4"/>
        <v>21</v>
      </c>
      <c r="AC52" s="20">
        <f t="shared" si="5"/>
        <v>26</v>
      </c>
      <c r="AD52" s="20">
        <f t="shared" si="101"/>
        <v>31</v>
      </c>
      <c r="AE52" s="20">
        <f t="shared" si="102"/>
        <v>36</v>
      </c>
      <c r="AF52" s="21">
        <f t="shared" si="68"/>
        <v>-40.5</v>
      </c>
      <c r="AG52" s="136"/>
      <c r="AH52" s="135"/>
      <c r="AI52" s="20"/>
      <c r="AJ52" s="135"/>
      <c r="AK52" s="135"/>
      <c r="AL52" s="20">
        <f t="shared" si="149"/>
        <v>0</v>
      </c>
      <c r="AM52" s="20">
        <f t="shared" si="103"/>
        <v>6</v>
      </c>
      <c r="AN52" s="20">
        <f t="shared" si="104"/>
        <v>11</v>
      </c>
      <c r="AO52" s="20">
        <f t="shared" si="105"/>
        <v>16</v>
      </c>
      <c r="AP52" s="20">
        <f t="shared" si="7"/>
        <v>21</v>
      </c>
      <c r="AQ52" s="20">
        <f t="shared" si="8"/>
        <v>26</v>
      </c>
      <c r="AR52" s="20">
        <f t="shared" si="106"/>
        <v>31</v>
      </c>
      <c r="AS52" s="20">
        <f t="shared" si="107"/>
        <v>36</v>
      </c>
      <c r="AT52" s="21">
        <f t="shared" si="69"/>
        <v>-40.5</v>
      </c>
      <c r="AU52" s="38">
        <f t="shared" si="108"/>
        <v>12.5</v>
      </c>
      <c r="AV52" s="20">
        <f t="shared" si="109"/>
        <v>24.5</v>
      </c>
      <c r="AW52" s="20">
        <f t="shared" si="110"/>
        <v>34.5</v>
      </c>
      <c r="AX52" s="20">
        <f t="shared" si="111"/>
        <v>-40.5</v>
      </c>
      <c r="AY52" s="20">
        <f t="shared" si="112"/>
        <v>-40.381512150000006</v>
      </c>
      <c r="AZ52" s="21">
        <f t="shared" si="113"/>
        <v>55.5</v>
      </c>
      <c r="BA52" s="21">
        <f t="shared" si="9"/>
        <v>118.5</v>
      </c>
      <c r="BB52" s="39">
        <f t="shared" si="150"/>
        <v>0</v>
      </c>
      <c r="BC52" s="39">
        <f t="shared" si="151"/>
        <v>-121.5</v>
      </c>
      <c r="BD52" s="39">
        <f t="shared" si="152"/>
        <v>0</v>
      </c>
      <c r="BE52" s="40">
        <f t="shared" si="114"/>
        <v>0</v>
      </c>
      <c r="BF52" s="41">
        <f t="shared" si="70"/>
        <v>1</v>
      </c>
      <c r="BG52" s="37">
        <f t="shared" si="165"/>
        <v>1.5</v>
      </c>
      <c r="BH52" s="37">
        <f t="shared" si="167"/>
        <v>1.5</v>
      </c>
      <c r="BI52" s="37">
        <f t="shared" si="169"/>
        <v>1.5</v>
      </c>
      <c r="BJ52" s="37">
        <f t="shared" si="171"/>
        <v>1.5</v>
      </c>
      <c r="BK52" s="37">
        <f t="shared" si="173"/>
        <v>1.5</v>
      </c>
      <c r="BL52" s="37">
        <f t="shared" si="175"/>
        <v>1.5</v>
      </c>
      <c r="BM52" s="37">
        <f t="shared" si="177"/>
        <v>1.5</v>
      </c>
      <c r="BN52" s="37">
        <f t="shared" si="179"/>
        <v>1.5</v>
      </c>
      <c r="BO52" s="37">
        <f t="shared" si="181"/>
        <v>1.5</v>
      </c>
      <c r="BP52" s="37">
        <f t="shared" si="183"/>
        <v>1.5</v>
      </c>
      <c r="BQ52" s="37">
        <f t="shared" si="185"/>
        <v>1.5</v>
      </c>
      <c r="BR52" s="37">
        <f t="shared" si="125"/>
        <v>1.5</v>
      </c>
      <c r="BS52" s="37">
        <f t="shared" si="126"/>
        <v>1.5</v>
      </c>
      <c r="BT52" s="37">
        <f t="shared" si="127"/>
        <v>1.5</v>
      </c>
      <c r="BU52" s="37">
        <f t="shared" si="128"/>
        <v>1.5</v>
      </c>
      <c r="BV52" s="37">
        <f t="shared" si="129"/>
        <v>1.5</v>
      </c>
      <c r="BW52" s="37">
        <f t="shared" si="130"/>
        <v>1.5</v>
      </c>
      <c r="BX52" s="37">
        <f t="shared" si="131"/>
        <v>1.5</v>
      </c>
      <c r="BY52" s="37">
        <f t="shared" si="132"/>
        <v>1.5</v>
      </c>
      <c r="BZ52" s="37">
        <f t="shared" si="133"/>
        <v>1.5</v>
      </c>
      <c r="CA52" s="37">
        <f t="shared" si="134"/>
        <v>1.5</v>
      </c>
      <c r="CB52" s="37">
        <f t="shared" si="135"/>
        <v>1.5</v>
      </c>
      <c r="CC52" s="37">
        <f t="shared" si="136"/>
        <v>1.5</v>
      </c>
      <c r="CD52" s="37">
        <f t="shared" si="137"/>
        <v>1.5</v>
      </c>
      <c r="CE52" s="37">
        <f t="shared" si="138"/>
        <v>1.5</v>
      </c>
      <c r="CF52" s="37">
        <f t="shared" si="139"/>
        <v>1.5</v>
      </c>
      <c r="CG52" s="37">
        <f t="shared" si="140"/>
        <v>1.5</v>
      </c>
      <c r="CH52" s="37">
        <f t="shared" si="141"/>
        <v>1.5</v>
      </c>
      <c r="CI52" s="37">
        <f t="shared" si="142"/>
        <v>1.5</v>
      </c>
      <c r="CJ52" s="37">
        <f t="shared" si="143"/>
        <v>1.5</v>
      </c>
      <c r="CK52" s="37">
        <f t="shared" si="144"/>
        <v>1.5</v>
      </c>
      <c r="CL52" s="37">
        <f t="shared" si="153"/>
        <v>1.5</v>
      </c>
      <c r="CM52" s="37">
        <f t="shared" si="166"/>
        <v>1.5</v>
      </c>
      <c r="CN52" s="37">
        <f t="shared" si="168"/>
        <v>1.5</v>
      </c>
      <c r="CO52" s="37">
        <f t="shared" si="170"/>
        <v>1.5</v>
      </c>
      <c r="CP52" s="37">
        <f t="shared" si="172"/>
        <v>1.5</v>
      </c>
      <c r="CQ52" s="37">
        <f t="shared" si="174"/>
        <v>1.5</v>
      </c>
      <c r="CR52" s="37">
        <f t="shared" si="176"/>
        <v>1.5</v>
      </c>
      <c r="CS52" s="37">
        <f t="shared" si="178"/>
        <v>1.5</v>
      </c>
      <c r="CT52" s="37">
        <f t="shared" si="180"/>
        <v>1.5</v>
      </c>
      <c r="CU52" s="37">
        <f t="shared" si="182"/>
        <v>1.5</v>
      </c>
      <c r="CV52" s="37">
        <f t="shared" si="184"/>
        <v>1.5</v>
      </c>
      <c r="CW52" s="37">
        <f t="shared" si="186"/>
        <v>1.5</v>
      </c>
      <c r="CX52" s="37">
        <f t="shared" si="187"/>
        <v>1.5</v>
      </c>
      <c r="CY52" s="37">
        <f t="shared" si="188"/>
        <v>1.5</v>
      </c>
      <c r="CZ52" s="37">
        <f t="shared" si="189"/>
        <v>1.5</v>
      </c>
      <c r="DA52" s="37">
        <f t="shared" si="190"/>
        <v>1.5</v>
      </c>
      <c r="DB52" s="37">
        <f aca="true" t="shared" si="191" ref="DB52:DB83">IF($R52&gt;$R$51,1)+IF($R52=$R$51,0.5)+IF($AF52&gt;$AF$51,1)+IF($AF52=$AF$51,0.5)+IF($AT52&gt;$AT$51,1)+IF($AT52=$AT$51,0.5)</f>
        <v>1.5</v>
      </c>
      <c r="DC52" s="36"/>
      <c r="DD52" s="37">
        <f t="shared" si="154"/>
        <v>1.5</v>
      </c>
      <c r="DE52" s="37">
        <f t="shared" si="155"/>
        <v>1.5</v>
      </c>
      <c r="DF52" s="37">
        <f t="shared" si="156"/>
        <v>1.5</v>
      </c>
      <c r="DG52" s="37">
        <f t="shared" si="157"/>
        <v>1.5</v>
      </c>
      <c r="DH52" s="37">
        <f t="shared" si="158"/>
        <v>1.5</v>
      </c>
      <c r="DI52" s="37">
        <f t="shared" si="159"/>
        <v>1.5</v>
      </c>
      <c r="DJ52" s="37">
        <f t="shared" si="160"/>
        <v>1.5</v>
      </c>
      <c r="DK52" s="37">
        <f t="shared" si="161"/>
        <v>1.5</v>
      </c>
      <c r="DL52" s="37">
        <f t="shared" si="162"/>
        <v>1.5</v>
      </c>
      <c r="DM52" s="37">
        <f t="shared" si="163"/>
        <v>1.5</v>
      </c>
      <c r="DN52" s="37">
        <f t="shared" si="164"/>
        <v>1.5</v>
      </c>
      <c r="DO52" s="37">
        <f t="shared" si="72"/>
        <v>1.5</v>
      </c>
      <c r="DP52" s="37">
        <f t="shared" si="73"/>
        <v>1.5</v>
      </c>
      <c r="DQ52" s="37">
        <f t="shared" si="74"/>
        <v>1.5</v>
      </c>
      <c r="DR52" s="37">
        <f t="shared" si="75"/>
        <v>1.5</v>
      </c>
      <c r="DS52" s="37">
        <f t="shared" si="76"/>
        <v>1.5</v>
      </c>
      <c r="DT52" s="37">
        <f t="shared" si="77"/>
        <v>1.5</v>
      </c>
      <c r="DU52" s="37">
        <f t="shared" si="78"/>
        <v>1.5</v>
      </c>
      <c r="DV52" s="37">
        <f t="shared" si="79"/>
        <v>1.5</v>
      </c>
      <c r="DW52" s="37">
        <f t="shared" si="80"/>
        <v>1.5</v>
      </c>
      <c r="DX52" s="37">
        <f t="shared" si="81"/>
        <v>1.5</v>
      </c>
      <c r="DY52" s="37">
        <f t="shared" si="82"/>
        <v>1.5</v>
      </c>
      <c r="DZ52" s="37">
        <f t="shared" si="83"/>
        <v>1.5</v>
      </c>
      <c r="EA52" s="37">
        <f t="shared" si="84"/>
        <v>1.5</v>
      </c>
      <c r="EB52" s="37">
        <f t="shared" si="85"/>
        <v>1.5</v>
      </c>
      <c r="EC52" s="37">
        <f t="shared" si="86"/>
        <v>1.5</v>
      </c>
      <c r="ED52" s="37">
        <f t="shared" si="87"/>
        <v>1.5</v>
      </c>
      <c r="EE52" s="37">
        <f t="shared" si="88"/>
        <v>1.5</v>
      </c>
      <c r="EF52" s="37">
        <f t="shared" si="89"/>
        <v>1.5</v>
      </c>
      <c r="EG52" s="37">
        <f t="shared" si="90"/>
        <v>1.5</v>
      </c>
      <c r="EH52" s="37">
        <f t="shared" si="91"/>
        <v>1.5</v>
      </c>
    </row>
    <row r="53" spans="1:138" ht="20.25" customHeight="1">
      <c r="A53" s="55">
        <f t="shared" si="92"/>
        <v>1</v>
      </c>
      <c r="B53" s="50">
        <v>50</v>
      </c>
      <c r="C53" s="57" t="str">
        <f>'Ordine Entrata'!B53</f>
        <v> </v>
      </c>
      <c r="D53" s="58" t="str">
        <f>'Ordine Entrata'!D53</f>
        <v> </v>
      </c>
      <c r="E53" s="136"/>
      <c r="F53" s="135"/>
      <c r="G53" s="8"/>
      <c r="H53" s="135"/>
      <c r="I53" s="135"/>
      <c r="J53" s="8">
        <f t="shared" si="145"/>
        <v>0</v>
      </c>
      <c r="K53" s="20">
        <f t="shared" si="93"/>
        <v>6</v>
      </c>
      <c r="L53" s="20">
        <f t="shared" si="94"/>
        <v>11</v>
      </c>
      <c r="M53" s="20">
        <f t="shared" si="95"/>
        <v>16</v>
      </c>
      <c r="N53" s="20">
        <f t="shared" si="146"/>
        <v>21</v>
      </c>
      <c r="O53" s="20">
        <f t="shared" si="147"/>
        <v>26</v>
      </c>
      <c r="P53" s="20">
        <f t="shared" si="96"/>
        <v>31</v>
      </c>
      <c r="Q53" s="20">
        <f t="shared" si="97"/>
        <v>36</v>
      </c>
      <c r="R53" s="21">
        <f t="shared" si="67"/>
        <v>-40.5</v>
      </c>
      <c r="S53" s="136"/>
      <c r="T53" s="135"/>
      <c r="U53" s="20"/>
      <c r="V53" s="135"/>
      <c r="W53" s="135"/>
      <c r="X53" s="20">
        <f t="shared" si="148"/>
        <v>0</v>
      </c>
      <c r="Y53" s="20">
        <f t="shared" si="98"/>
        <v>6</v>
      </c>
      <c r="Z53" s="20">
        <f t="shared" si="99"/>
        <v>11</v>
      </c>
      <c r="AA53" s="20">
        <f t="shared" si="100"/>
        <v>16</v>
      </c>
      <c r="AB53" s="20">
        <f t="shared" si="4"/>
        <v>21</v>
      </c>
      <c r="AC53" s="20">
        <f t="shared" si="5"/>
        <v>26</v>
      </c>
      <c r="AD53" s="20">
        <f t="shared" si="101"/>
        <v>31</v>
      </c>
      <c r="AE53" s="20">
        <f t="shared" si="102"/>
        <v>36</v>
      </c>
      <c r="AF53" s="21">
        <f t="shared" si="68"/>
        <v>-40.5</v>
      </c>
      <c r="AG53" s="136"/>
      <c r="AH53" s="135"/>
      <c r="AI53" s="20"/>
      <c r="AJ53" s="135"/>
      <c r="AK53" s="135"/>
      <c r="AL53" s="20">
        <f t="shared" si="149"/>
        <v>0</v>
      </c>
      <c r="AM53" s="20">
        <f t="shared" si="103"/>
        <v>6</v>
      </c>
      <c r="AN53" s="20">
        <f t="shared" si="104"/>
        <v>11</v>
      </c>
      <c r="AO53" s="20">
        <f t="shared" si="105"/>
        <v>16</v>
      </c>
      <c r="AP53" s="20">
        <f t="shared" si="7"/>
        <v>21</v>
      </c>
      <c r="AQ53" s="20">
        <f t="shared" si="8"/>
        <v>26</v>
      </c>
      <c r="AR53" s="20">
        <f t="shared" si="106"/>
        <v>31</v>
      </c>
      <c r="AS53" s="20">
        <f t="shared" si="107"/>
        <v>36</v>
      </c>
      <c r="AT53" s="21">
        <f t="shared" si="69"/>
        <v>-40.5</v>
      </c>
      <c r="AU53" s="38">
        <f t="shared" si="108"/>
        <v>12.5</v>
      </c>
      <c r="AV53" s="20">
        <f t="shared" si="109"/>
        <v>24.5</v>
      </c>
      <c r="AW53" s="20">
        <f t="shared" si="110"/>
        <v>34.5</v>
      </c>
      <c r="AX53" s="20">
        <f t="shared" si="111"/>
        <v>-40.5</v>
      </c>
      <c r="AY53" s="20">
        <f t="shared" si="112"/>
        <v>-40.381512150000006</v>
      </c>
      <c r="AZ53" s="21">
        <f t="shared" si="113"/>
        <v>55.5</v>
      </c>
      <c r="BA53" s="21">
        <f t="shared" si="9"/>
        <v>118.5</v>
      </c>
      <c r="BB53" s="39">
        <f t="shared" si="150"/>
        <v>0</v>
      </c>
      <c r="BC53" s="39">
        <f t="shared" si="151"/>
        <v>-121.5</v>
      </c>
      <c r="BD53" s="39">
        <f t="shared" si="152"/>
        <v>0</v>
      </c>
      <c r="BE53" s="40">
        <f t="shared" si="114"/>
        <v>0</v>
      </c>
      <c r="BF53" s="41">
        <f t="shared" si="70"/>
        <v>1</v>
      </c>
      <c r="BG53" s="37">
        <f t="shared" si="165"/>
        <v>1.5</v>
      </c>
      <c r="BH53" s="37">
        <f t="shared" si="167"/>
        <v>1.5</v>
      </c>
      <c r="BI53" s="37">
        <f t="shared" si="169"/>
        <v>1.5</v>
      </c>
      <c r="BJ53" s="37">
        <f t="shared" si="171"/>
        <v>1.5</v>
      </c>
      <c r="BK53" s="37">
        <f t="shared" si="173"/>
        <v>1.5</v>
      </c>
      <c r="BL53" s="37">
        <f t="shared" si="175"/>
        <v>1.5</v>
      </c>
      <c r="BM53" s="37">
        <f t="shared" si="177"/>
        <v>1.5</v>
      </c>
      <c r="BN53" s="37">
        <f t="shared" si="179"/>
        <v>1.5</v>
      </c>
      <c r="BO53" s="37">
        <f t="shared" si="181"/>
        <v>1.5</v>
      </c>
      <c r="BP53" s="37">
        <f t="shared" si="183"/>
        <v>1.5</v>
      </c>
      <c r="BQ53" s="37">
        <f t="shared" si="185"/>
        <v>1.5</v>
      </c>
      <c r="BR53" s="37">
        <f t="shared" si="125"/>
        <v>1.5</v>
      </c>
      <c r="BS53" s="37">
        <f t="shared" si="126"/>
        <v>1.5</v>
      </c>
      <c r="BT53" s="37">
        <f t="shared" si="127"/>
        <v>1.5</v>
      </c>
      <c r="BU53" s="37">
        <f t="shared" si="128"/>
        <v>1.5</v>
      </c>
      <c r="BV53" s="37">
        <f t="shared" si="129"/>
        <v>1.5</v>
      </c>
      <c r="BW53" s="37">
        <f t="shared" si="130"/>
        <v>1.5</v>
      </c>
      <c r="BX53" s="37">
        <f t="shared" si="131"/>
        <v>1.5</v>
      </c>
      <c r="BY53" s="37">
        <f t="shared" si="132"/>
        <v>1.5</v>
      </c>
      <c r="BZ53" s="37">
        <f t="shared" si="133"/>
        <v>1.5</v>
      </c>
      <c r="CA53" s="37">
        <f t="shared" si="134"/>
        <v>1.5</v>
      </c>
      <c r="CB53" s="37">
        <f t="shared" si="135"/>
        <v>1.5</v>
      </c>
      <c r="CC53" s="37">
        <f t="shared" si="136"/>
        <v>1.5</v>
      </c>
      <c r="CD53" s="37">
        <f t="shared" si="137"/>
        <v>1.5</v>
      </c>
      <c r="CE53" s="37">
        <f t="shared" si="138"/>
        <v>1.5</v>
      </c>
      <c r="CF53" s="37">
        <f t="shared" si="139"/>
        <v>1.5</v>
      </c>
      <c r="CG53" s="37">
        <f t="shared" si="140"/>
        <v>1.5</v>
      </c>
      <c r="CH53" s="37">
        <f t="shared" si="141"/>
        <v>1.5</v>
      </c>
      <c r="CI53" s="37">
        <f t="shared" si="142"/>
        <v>1.5</v>
      </c>
      <c r="CJ53" s="37">
        <f t="shared" si="143"/>
        <v>1.5</v>
      </c>
      <c r="CK53" s="37">
        <f t="shared" si="144"/>
        <v>1.5</v>
      </c>
      <c r="CL53" s="37">
        <f t="shared" si="153"/>
        <v>1.5</v>
      </c>
      <c r="CM53" s="37">
        <f t="shared" si="166"/>
        <v>1.5</v>
      </c>
      <c r="CN53" s="37">
        <f t="shared" si="168"/>
        <v>1.5</v>
      </c>
      <c r="CO53" s="37">
        <f t="shared" si="170"/>
        <v>1.5</v>
      </c>
      <c r="CP53" s="37">
        <f t="shared" si="172"/>
        <v>1.5</v>
      </c>
      <c r="CQ53" s="37">
        <f t="shared" si="174"/>
        <v>1.5</v>
      </c>
      <c r="CR53" s="37">
        <f t="shared" si="176"/>
        <v>1.5</v>
      </c>
      <c r="CS53" s="37">
        <f t="shared" si="178"/>
        <v>1.5</v>
      </c>
      <c r="CT53" s="37">
        <f t="shared" si="180"/>
        <v>1.5</v>
      </c>
      <c r="CU53" s="37">
        <f t="shared" si="182"/>
        <v>1.5</v>
      </c>
      <c r="CV53" s="37">
        <f t="shared" si="184"/>
        <v>1.5</v>
      </c>
      <c r="CW53" s="37">
        <f t="shared" si="186"/>
        <v>1.5</v>
      </c>
      <c r="CX53" s="37">
        <f t="shared" si="187"/>
        <v>1.5</v>
      </c>
      <c r="CY53" s="37">
        <f t="shared" si="188"/>
        <v>1.5</v>
      </c>
      <c r="CZ53" s="37">
        <f t="shared" si="189"/>
        <v>1.5</v>
      </c>
      <c r="DA53" s="37">
        <f t="shared" si="190"/>
        <v>1.5</v>
      </c>
      <c r="DB53" s="37">
        <f t="shared" si="191"/>
        <v>1.5</v>
      </c>
      <c r="DC53" s="37">
        <f aca="true" t="shared" si="192" ref="DC53:DC83">IF($R53&gt;$R$52,1)+IF($R53=$R$52,0.5)+IF($AF53&gt;$AF$52,1)+IF($AF53=$AF$52,0.5)+IF($AT53&gt;$AT$52,1)+IF($AT53=$AT$52,0.5)</f>
        <v>1.5</v>
      </c>
      <c r="DD53" s="36"/>
      <c r="DE53" s="37">
        <f t="shared" si="155"/>
        <v>1.5</v>
      </c>
      <c r="DF53" s="37">
        <f t="shared" si="156"/>
        <v>1.5</v>
      </c>
      <c r="DG53" s="37">
        <f t="shared" si="157"/>
        <v>1.5</v>
      </c>
      <c r="DH53" s="37">
        <f t="shared" si="158"/>
        <v>1.5</v>
      </c>
      <c r="DI53" s="37">
        <f t="shared" si="159"/>
        <v>1.5</v>
      </c>
      <c r="DJ53" s="37">
        <f t="shared" si="160"/>
        <v>1.5</v>
      </c>
      <c r="DK53" s="37">
        <f t="shared" si="161"/>
        <v>1.5</v>
      </c>
      <c r="DL53" s="37">
        <f t="shared" si="162"/>
        <v>1.5</v>
      </c>
      <c r="DM53" s="37">
        <f t="shared" si="163"/>
        <v>1.5</v>
      </c>
      <c r="DN53" s="37">
        <f t="shared" si="164"/>
        <v>1.5</v>
      </c>
      <c r="DO53" s="37">
        <f t="shared" si="72"/>
        <v>1.5</v>
      </c>
      <c r="DP53" s="37">
        <f t="shared" si="73"/>
        <v>1.5</v>
      </c>
      <c r="DQ53" s="37">
        <f t="shared" si="74"/>
        <v>1.5</v>
      </c>
      <c r="DR53" s="37">
        <f t="shared" si="75"/>
        <v>1.5</v>
      </c>
      <c r="DS53" s="37">
        <f t="shared" si="76"/>
        <v>1.5</v>
      </c>
      <c r="DT53" s="37">
        <f t="shared" si="77"/>
        <v>1.5</v>
      </c>
      <c r="DU53" s="37">
        <f t="shared" si="78"/>
        <v>1.5</v>
      </c>
      <c r="DV53" s="37">
        <f t="shared" si="79"/>
        <v>1.5</v>
      </c>
      <c r="DW53" s="37">
        <f t="shared" si="80"/>
        <v>1.5</v>
      </c>
      <c r="DX53" s="37">
        <f t="shared" si="81"/>
        <v>1.5</v>
      </c>
      <c r="DY53" s="37">
        <f t="shared" si="82"/>
        <v>1.5</v>
      </c>
      <c r="DZ53" s="37">
        <f t="shared" si="83"/>
        <v>1.5</v>
      </c>
      <c r="EA53" s="37">
        <f t="shared" si="84"/>
        <v>1.5</v>
      </c>
      <c r="EB53" s="37">
        <f t="shared" si="85"/>
        <v>1.5</v>
      </c>
      <c r="EC53" s="37">
        <f t="shared" si="86"/>
        <v>1.5</v>
      </c>
      <c r="ED53" s="37">
        <f t="shared" si="87"/>
        <v>1.5</v>
      </c>
      <c r="EE53" s="37">
        <f t="shared" si="88"/>
        <v>1.5</v>
      </c>
      <c r="EF53" s="37">
        <f t="shared" si="89"/>
        <v>1.5</v>
      </c>
      <c r="EG53" s="37">
        <f t="shared" si="90"/>
        <v>1.5</v>
      </c>
      <c r="EH53" s="37">
        <f t="shared" si="91"/>
        <v>1.5</v>
      </c>
    </row>
    <row r="54" spans="1:138" ht="20.25" customHeight="1">
      <c r="A54" s="55">
        <f t="shared" si="92"/>
        <v>1</v>
      </c>
      <c r="B54" s="49">
        <v>51</v>
      </c>
      <c r="C54" s="57" t="str">
        <f>'Ordine Entrata'!B54</f>
        <v> </v>
      </c>
      <c r="D54" s="58" t="str">
        <f>'Ordine Entrata'!D54</f>
        <v> </v>
      </c>
      <c r="E54" s="136"/>
      <c r="F54" s="135"/>
      <c r="G54" s="8"/>
      <c r="H54" s="135"/>
      <c r="I54" s="135"/>
      <c r="J54" s="8">
        <f t="shared" si="145"/>
        <v>0</v>
      </c>
      <c r="K54" s="20">
        <f t="shared" si="93"/>
        <v>6</v>
      </c>
      <c r="L54" s="20">
        <f t="shared" si="94"/>
        <v>11</v>
      </c>
      <c r="M54" s="20">
        <f t="shared" si="95"/>
        <v>16</v>
      </c>
      <c r="N54" s="20">
        <f t="shared" si="146"/>
        <v>21</v>
      </c>
      <c r="O54" s="20">
        <f t="shared" si="147"/>
        <v>26</v>
      </c>
      <c r="P54" s="20">
        <f t="shared" si="96"/>
        <v>31</v>
      </c>
      <c r="Q54" s="20">
        <f t="shared" si="97"/>
        <v>36</v>
      </c>
      <c r="R54" s="21">
        <f t="shared" si="67"/>
        <v>-40.5</v>
      </c>
      <c r="S54" s="136"/>
      <c r="T54" s="135"/>
      <c r="U54" s="20"/>
      <c r="V54" s="135"/>
      <c r="W54" s="135"/>
      <c r="X54" s="20">
        <f t="shared" si="148"/>
        <v>0</v>
      </c>
      <c r="Y54" s="20">
        <f t="shared" si="98"/>
        <v>6</v>
      </c>
      <c r="Z54" s="20">
        <f t="shared" si="99"/>
        <v>11</v>
      </c>
      <c r="AA54" s="20">
        <f t="shared" si="100"/>
        <v>16</v>
      </c>
      <c r="AB54" s="20">
        <f t="shared" si="4"/>
        <v>21</v>
      </c>
      <c r="AC54" s="20">
        <f t="shared" si="5"/>
        <v>26</v>
      </c>
      <c r="AD54" s="20">
        <f t="shared" si="101"/>
        <v>31</v>
      </c>
      <c r="AE54" s="20">
        <f t="shared" si="102"/>
        <v>36</v>
      </c>
      <c r="AF54" s="21">
        <f t="shared" si="68"/>
        <v>-40.5</v>
      </c>
      <c r="AG54" s="136"/>
      <c r="AH54" s="135"/>
      <c r="AI54" s="20"/>
      <c r="AJ54" s="135"/>
      <c r="AK54" s="135"/>
      <c r="AL54" s="20">
        <f t="shared" si="149"/>
        <v>0</v>
      </c>
      <c r="AM54" s="20">
        <f t="shared" si="103"/>
        <v>6</v>
      </c>
      <c r="AN54" s="20">
        <f t="shared" si="104"/>
        <v>11</v>
      </c>
      <c r="AO54" s="20">
        <f t="shared" si="105"/>
        <v>16</v>
      </c>
      <c r="AP54" s="20">
        <f t="shared" si="7"/>
        <v>21</v>
      </c>
      <c r="AQ54" s="20">
        <f t="shared" si="8"/>
        <v>26</v>
      </c>
      <c r="AR54" s="20">
        <f t="shared" si="106"/>
        <v>31</v>
      </c>
      <c r="AS54" s="20">
        <f t="shared" si="107"/>
        <v>36</v>
      </c>
      <c r="AT54" s="21">
        <f t="shared" si="69"/>
        <v>-40.5</v>
      </c>
      <c r="AU54" s="38">
        <f t="shared" si="108"/>
        <v>12.5</v>
      </c>
      <c r="AV54" s="20">
        <f t="shared" si="109"/>
        <v>25</v>
      </c>
      <c r="AW54" s="20">
        <f t="shared" si="110"/>
        <v>34.5</v>
      </c>
      <c r="AX54" s="20">
        <f t="shared" si="111"/>
        <v>-40.5</v>
      </c>
      <c r="AY54" s="20">
        <f t="shared" si="112"/>
        <v>-40.381512150000006</v>
      </c>
      <c r="AZ54" s="21">
        <f t="shared" si="113"/>
        <v>55.5</v>
      </c>
      <c r="BA54" s="21">
        <f t="shared" si="9"/>
        <v>118.5</v>
      </c>
      <c r="BB54" s="39">
        <f t="shared" si="150"/>
        <v>0</v>
      </c>
      <c r="BC54" s="39">
        <f t="shared" si="151"/>
        <v>-121.5</v>
      </c>
      <c r="BD54" s="39">
        <f t="shared" si="152"/>
        <v>0</v>
      </c>
      <c r="BE54" s="40">
        <f t="shared" si="114"/>
        <v>0</v>
      </c>
      <c r="BF54" s="41">
        <f t="shared" si="70"/>
        <v>1</v>
      </c>
      <c r="BG54" s="37">
        <f t="shared" si="165"/>
        <v>1.5</v>
      </c>
      <c r="BH54" s="37">
        <f t="shared" si="167"/>
        <v>1.5</v>
      </c>
      <c r="BI54" s="37">
        <f t="shared" si="169"/>
        <v>1.5</v>
      </c>
      <c r="BJ54" s="37">
        <f t="shared" si="171"/>
        <v>1.5</v>
      </c>
      <c r="BK54" s="37">
        <f t="shared" si="173"/>
        <v>1.5</v>
      </c>
      <c r="BL54" s="37">
        <f t="shared" si="175"/>
        <v>1.5</v>
      </c>
      <c r="BM54" s="37">
        <f t="shared" si="177"/>
        <v>1.5</v>
      </c>
      <c r="BN54" s="37">
        <f t="shared" si="179"/>
        <v>1.5</v>
      </c>
      <c r="BO54" s="37">
        <f t="shared" si="181"/>
        <v>1.5</v>
      </c>
      <c r="BP54" s="37">
        <f t="shared" si="183"/>
        <v>1.5</v>
      </c>
      <c r="BQ54" s="37">
        <f t="shared" si="185"/>
        <v>1.5</v>
      </c>
      <c r="BR54" s="37">
        <f t="shared" si="125"/>
        <v>1.5</v>
      </c>
      <c r="BS54" s="37">
        <f t="shared" si="126"/>
        <v>1.5</v>
      </c>
      <c r="BT54" s="37">
        <f t="shared" si="127"/>
        <v>1.5</v>
      </c>
      <c r="BU54" s="37">
        <f t="shared" si="128"/>
        <v>1.5</v>
      </c>
      <c r="BV54" s="37">
        <f t="shared" si="129"/>
        <v>1.5</v>
      </c>
      <c r="BW54" s="37">
        <f t="shared" si="130"/>
        <v>1.5</v>
      </c>
      <c r="BX54" s="37">
        <f t="shared" si="131"/>
        <v>1.5</v>
      </c>
      <c r="BY54" s="37">
        <f t="shared" si="132"/>
        <v>1.5</v>
      </c>
      <c r="BZ54" s="37">
        <f t="shared" si="133"/>
        <v>1.5</v>
      </c>
      <c r="CA54" s="37">
        <f t="shared" si="134"/>
        <v>1.5</v>
      </c>
      <c r="CB54" s="37">
        <f t="shared" si="135"/>
        <v>1.5</v>
      </c>
      <c r="CC54" s="37">
        <f t="shared" si="136"/>
        <v>1.5</v>
      </c>
      <c r="CD54" s="37">
        <f t="shared" si="137"/>
        <v>1.5</v>
      </c>
      <c r="CE54" s="37">
        <f t="shared" si="138"/>
        <v>1.5</v>
      </c>
      <c r="CF54" s="37">
        <f t="shared" si="139"/>
        <v>1.5</v>
      </c>
      <c r="CG54" s="37">
        <f t="shared" si="140"/>
        <v>1.5</v>
      </c>
      <c r="CH54" s="37">
        <f t="shared" si="141"/>
        <v>1.5</v>
      </c>
      <c r="CI54" s="37">
        <f t="shared" si="142"/>
        <v>1.5</v>
      </c>
      <c r="CJ54" s="37">
        <f t="shared" si="143"/>
        <v>1.5</v>
      </c>
      <c r="CK54" s="37">
        <f t="shared" si="144"/>
        <v>1.5</v>
      </c>
      <c r="CL54" s="37">
        <f t="shared" si="153"/>
        <v>1.5</v>
      </c>
      <c r="CM54" s="37">
        <f t="shared" si="166"/>
        <v>1.5</v>
      </c>
      <c r="CN54" s="37">
        <f t="shared" si="168"/>
        <v>1.5</v>
      </c>
      <c r="CO54" s="37">
        <f t="shared" si="170"/>
        <v>1.5</v>
      </c>
      <c r="CP54" s="37">
        <f t="shared" si="172"/>
        <v>1.5</v>
      </c>
      <c r="CQ54" s="37">
        <f t="shared" si="174"/>
        <v>1.5</v>
      </c>
      <c r="CR54" s="37">
        <f t="shared" si="176"/>
        <v>1.5</v>
      </c>
      <c r="CS54" s="37">
        <f t="shared" si="178"/>
        <v>1.5</v>
      </c>
      <c r="CT54" s="37">
        <f t="shared" si="180"/>
        <v>1.5</v>
      </c>
      <c r="CU54" s="37">
        <f t="shared" si="182"/>
        <v>1.5</v>
      </c>
      <c r="CV54" s="37">
        <f t="shared" si="184"/>
        <v>1.5</v>
      </c>
      <c r="CW54" s="37">
        <f t="shared" si="186"/>
        <v>1.5</v>
      </c>
      <c r="CX54" s="37">
        <f t="shared" si="187"/>
        <v>1.5</v>
      </c>
      <c r="CY54" s="37">
        <f t="shared" si="188"/>
        <v>1.5</v>
      </c>
      <c r="CZ54" s="37">
        <f t="shared" si="189"/>
        <v>1.5</v>
      </c>
      <c r="DA54" s="37">
        <f t="shared" si="190"/>
        <v>1.5</v>
      </c>
      <c r="DB54" s="37">
        <f t="shared" si="191"/>
        <v>1.5</v>
      </c>
      <c r="DC54" s="37">
        <f t="shared" si="192"/>
        <v>1.5</v>
      </c>
      <c r="DD54" s="37">
        <f aca="true" t="shared" si="193" ref="DD54:DD83">IF($R54&gt;$R$53,1)+IF($R54=$R$53,0.5)+IF($AF54&gt;$AF$53,1)+IF($AF54=$AF$53,0.5)+IF($AT54&gt;$AT$53,1)+IF($AT54=$AT$53,0.5)</f>
        <v>1.5</v>
      </c>
      <c r="DE54" s="36"/>
      <c r="DF54" s="37">
        <f t="shared" si="156"/>
        <v>1.5</v>
      </c>
      <c r="DG54" s="37">
        <f t="shared" si="157"/>
        <v>1.5</v>
      </c>
      <c r="DH54" s="37">
        <f t="shared" si="158"/>
        <v>1.5</v>
      </c>
      <c r="DI54" s="37">
        <f t="shared" si="159"/>
        <v>1.5</v>
      </c>
      <c r="DJ54" s="37">
        <f t="shared" si="160"/>
        <v>1.5</v>
      </c>
      <c r="DK54" s="37">
        <f t="shared" si="161"/>
        <v>1.5</v>
      </c>
      <c r="DL54" s="37">
        <f t="shared" si="162"/>
        <v>1.5</v>
      </c>
      <c r="DM54" s="37">
        <f t="shared" si="163"/>
        <v>1.5</v>
      </c>
      <c r="DN54" s="37">
        <f t="shared" si="164"/>
        <v>1.5</v>
      </c>
      <c r="DO54" s="37">
        <f t="shared" si="72"/>
        <v>1.5</v>
      </c>
      <c r="DP54" s="37">
        <f t="shared" si="73"/>
        <v>1.5</v>
      </c>
      <c r="DQ54" s="37">
        <f t="shared" si="74"/>
        <v>1.5</v>
      </c>
      <c r="DR54" s="37">
        <f t="shared" si="75"/>
        <v>1.5</v>
      </c>
      <c r="DS54" s="37">
        <f t="shared" si="76"/>
        <v>1.5</v>
      </c>
      <c r="DT54" s="37">
        <f t="shared" si="77"/>
        <v>1.5</v>
      </c>
      <c r="DU54" s="37">
        <f t="shared" si="78"/>
        <v>1.5</v>
      </c>
      <c r="DV54" s="37">
        <f t="shared" si="79"/>
        <v>1.5</v>
      </c>
      <c r="DW54" s="37">
        <f t="shared" si="80"/>
        <v>1.5</v>
      </c>
      <c r="DX54" s="37">
        <f t="shared" si="81"/>
        <v>1.5</v>
      </c>
      <c r="DY54" s="37">
        <f t="shared" si="82"/>
        <v>1.5</v>
      </c>
      <c r="DZ54" s="37">
        <f t="shared" si="83"/>
        <v>1.5</v>
      </c>
      <c r="EA54" s="37">
        <f t="shared" si="84"/>
        <v>1.5</v>
      </c>
      <c r="EB54" s="37">
        <f t="shared" si="85"/>
        <v>1.5</v>
      </c>
      <c r="EC54" s="37">
        <f t="shared" si="86"/>
        <v>1.5</v>
      </c>
      <c r="ED54" s="37">
        <f t="shared" si="87"/>
        <v>1.5</v>
      </c>
      <c r="EE54" s="37">
        <f t="shared" si="88"/>
        <v>1.5</v>
      </c>
      <c r="EF54" s="37">
        <f t="shared" si="89"/>
        <v>1.5</v>
      </c>
      <c r="EG54" s="37">
        <f t="shared" si="90"/>
        <v>1.5</v>
      </c>
      <c r="EH54" s="37">
        <f t="shared" si="91"/>
        <v>1.5</v>
      </c>
    </row>
    <row r="55" spans="1:138" ht="20.25" customHeight="1">
      <c r="A55" s="55">
        <f t="shared" si="92"/>
        <v>1</v>
      </c>
      <c r="B55" s="50">
        <v>52</v>
      </c>
      <c r="C55" s="57" t="str">
        <f>'Ordine Entrata'!B55</f>
        <v> </v>
      </c>
      <c r="D55" s="58" t="str">
        <f>'Ordine Entrata'!D55</f>
        <v> </v>
      </c>
      <c r="E55" s="134"/>
      <c r="F55" s="133"/>
      <c r="G55" s="4"/>
      <c r="H55" s="133"/>
      <c r="I55" s="133"/>
      <c r="J55" s="4">
        <f t="shared" si="145"/>
        <v>0</v>
      </c>
      <c r="K55" s="20">
        <f t="shared" si="93"/>
        <v>6</v>
      </c>
      <c r="L55" s="20">
        <f t="shared" si="94"/>
        <v>11</v>
      </c>
      <c r="M55" s="20">
        <f t="shared" si="95"/>
        <v>16</v>
      </c>
      <c r="N55" s="20">
        <f t="shared" si="146"/>
        <v>21</v>
      </c>
      <c r="O55" s="20">
        <f t="shared" si="147"/>
        <v>26</v>
      </c>
      <c r="P55" s="20">
        <f t="shared" si="96"/>
        <v>31</v>
      </c>
      <c r="Q55" s="20">
        <f t="shared" si="97"/>
        <v>36</v>
      </c>
      <c r="R55" s="21">
        <f t="shared" si="67"/>
        <v>-40.5</v>
      </c>
      <c r="S55" s="134"/>
      <c r="T55" s="133"/>
      <c r="U55" s="27"/>
      <c r="V55" s="133"/>
      <c r="W55" s="133"/>
      <c r="X55" s="27">
        <f t="shared" si="148"/>
        <v>0</v>
      </c>
      <c r="Y55" s="20">
        <f t="shared" si="98"/>
        <v>6</v>
      </c>
      <c r="Z55" s="20">
        <f t="shared" si="99"/>
        <v>11</v>
      </c>
      <c r="AA55" s="20">
        <f t="shared" si="100"/>
        <v>16</v>
      </c>
      <c r="AB55" s="20">
        <f t="shared" si="4"/>
        <v>21</v>
      </c>
      <c r="AC55" s="20">
        <f t="shared" si="5"/>
        <v>26</v>
      </c>
      <c r="AD55" s="20">
        <f t="shared" si="101"/>
        <v>31</v>
      </c>
      <c r="AE55" s="20">
        <f t="shared" si="102"/>
        <v>36</v>
      </c>
      <c r="AF55" s="21">
        <f t="shared" si="68"/>
        <v>-40.5</v>
      </c>
      <c r="AG55" s="134"/>
      <c r="AH55" s="133"/>
      <c r="AI55" s="27"/>
      <c r="AJ55" s="133"/>
      <c r="AK55" s="133"/>
      <c r="AL55" s="27">
        <f t="shared" si="149"/>
        <v>0</v>
      </c>
      <c r="AM55" s="20">
        <f t="shared" si="103"/>
        <v>6</v>
      </c>
      <c r="AN55" s="20">
        <f t="shared" si="104"/>
        <v>11</v>
      </c>
      <c r="AO55" s="20">
        <f t="shared" si="105"/>
        <v>16</v>
      </c>
      <c r="AP55" s="20">
        <f t="shared" si="7"/>
        <v>21</v>
      </c>
      <c r="AQ55" s="20">
        <f t="shared" si="8"/>
        <v>26</v>
      </c>
      <c r="AR55" s="20">
        <f t="shared" si="106"/>
        <v>31</v>
      </c>
      <c r="AS55" s="20">
        <f t="shared" si="107"/>
        <v>36</v>
      </c>
      <c r="AT55" s="21">
        <f t="shared" si="69"/>
        <v>-40.5</v>
      </c>
      <c r="AU55" s="38">
        <f t="shared" si="108"/>
        <v>12.5</v>
      </c>
      <c r="AV55" s="20">
        <f t="shared" si="109"/>
        <v>25</v>
      </c>
      <c r="AW55" s="20">
        <f t="shared" si="110"/>
        <v>34.5</v>
      </c>
      <c r="AX55" s="20">
        <f t="shared" si="111"/>
        <v>-40.5</v>
      </c>
      <c r="AY55" s="20">
        <f t="shared" si="112"/>
        <v>-40.381512150000006</v>
      </c>
      <c r="AZ55" s="21">
        <f t="shared" si="113"/>
        <v>55.5</v>
      </c>
      <c r="BA55" s="21">
        <f t="shared" si="9"/>
        <v>118.5</v>
      </c>
      <c r="BB55" s="39">
        <f t="shared" si="150"/>
        <v>0</v>
      </c>
      <c r="BC55" s="39">
        <f t="shared" si="151"/>
        <v>-121.5</v>
      </c>
      <c r="BD55" s="39">
        <f t="shared" si="152"/>
        <v>0</v>
      </c>
      <c r="BE55" s="40">
        <f t="shared" si="114"/>
        <v>0</v>
      </c>
      <c r="BF55" s="41">
        <f t="shared" si="70"/>
        <v>1</v>
      </c>
      <c r="BG55" s="37">
        <f t="shared" si="165"/>
        <v>1.5</v>
      </c>
      <c r="BH55" s="37">
        <f t="shared" si="167"/>
        <v>1.5</v>
      </c>
      <c r="BI55" s="37">
        <f t="shared" si="169"/>
        <v>1.5</v>
      </c>
      <c r="BJ55" s="37">
        <f t="shared" si="171"/>
        <v>1.5</v>
      </c>
      <c r="BK55" s="37">
        <f t="shared" si="173"/>
        <v>1.5</v>
      </c>
      <c r="BL55" s="37">
        <f t="shared" si="175"/>
        <v>1.5</v>
      </c>
      <c r="BM55" s="37">
        <f t="shared" si="177"/>
        <v>1.5</v>
      </c>
      <c r="BN55" s="37">
        <f t="shared" si="179"/>
        <v>1.5</v>
      </c>
      <c r="BO55" s="37">
        <f t="shared" si="181"/>
        <v>1.5</v>
      </c>
      <c r="BP55" s="37">
        <f t="shared" si="183"/>
        <v>1.5</v>
      </c>
      <c r="BQ55" s="37">
        <f t="shared" si="185"/>
        <v>1.5</v>
      </c>
      <c r="BR55" s="37">
        <f t="shared" si="125"/>
        <v>1.5</v>
      </c>
      <c r="BS55" s="37">
        <f t="shared" si="126"/>
        <v>1.5</v>
      </c>
      <c r="BT55" s="37">
        <f t="shared" si="127"/>
        <v>1.5</v>
      </c>
      <c r="BU55" s="37">
        <f t="shared" si="128"/>
        <v>1.5</v>
      </c>
      <c r="BV55" s="37">
        <f t="shared" si="129"/>
        <v>1.5</v>
      </c>
      <c r="BW55" s="37">
        <f t="shared" si="130"/>
        <v>1.5</v>
      </c>
      <c r="BX55" s="37">
        <f t="shared" si="131"/>
        <v>1.5</v>
      </c>
      <c r="BY55" s="37">
        <f t="shared" si="132"/>
        <v>1.5</v>
      </c>
      <c r="BZ55" s="37">
        <f t="shared" si="133"/>
        <v>1.5</v>
      </c>
      <c r="CA55" s="37">
        <f t="shared" si="134"/>
        <v>1.5</v>
      </c>
      <c r="CB55" s="37">
        <f t="shared" si="135"/>
        <v>1.5</v>
      </c>
      <c r="CC55" s="37">
        <f t="shared" si="136"/>
        <v>1.5</v>
      </c>
      <c r="CD55" s="37">
        <f t="shared" si="137"/>
        <v>1.5</v>
      </c>
      <c r="CE55" s="37">
        <f t="shared" si="138"/>
        <v>1.5</v>
      </c>
      <c r="CF55" s="37">
        <f t="shared" si="139"/>
        <v>1.5</v>
      </c>
      <c r="CG55" s="37">
        <f t="shared" si="140"/>
        <v>1.5</v>
      </c>
      <c r="CH55" s="37">
        <f t="shared" si="141"/>
        <v>1.5</v>
      </c>
      <c r="CI55" s="37">
        <f t="shared" si="142"/>
        <v>1.5</v>
      </c>
      <c r="CJ55" s="37">
        <f t="shared" si="143"/>
        <v>1.5</v>
      </c>
      <c r="CK55" s="37">
        <f t="shared" si="144"/>
        <v>1.5</v>
      </c>
      <c r="CL55" s="37">
        <f t="shared" si="153"/>
        <v>1.5</v>
      </c>
      <c r="CM55" s="37">
        <f t="shared" si="166"/>
        <v>1.5</v>
      </c>
      <c r="CN55" s="37">
        <f t="shared" si="168"/>
        <v>1.5</v>
      </c>
      <c r="CO55" s="37">
        <f t="shared" si="170"/>
        <v>1.5</v>
      </c>
      <c r="CP55" s="37">
        <f t="shared" si="172"/>
        <v>1.5</v>
      </c>
      <c r="CQ55" s="37">
        <f t="shared" si="174"/>
        <v>1.5</v>
      </c>
      <c r="CR55" s="37">
        <f t="shared" si="176"/>
        <v>1.5</v>
      </c>
      <c r="CS55" s="37">
        <f t="shared" si="178"/>
        <v>1.5</v>
      </c>
      <c r="CT55" s="37">
        <f t="shared" si="180"/>
        <v>1.5</v>
      </c>
      <c r="CU55" s="37">
        <f t="shared" si="182"/>
        <v>1.5</v>
      </c>
      <c r="CV55" s="37">
        <f t="shared" si="184"/>
        <v>1.5</v>
      </c>
      <c r="CW55" s="37">
        <f t="shared" si="186"/>
        <v>1.5</v>
      </c>
      <c r="CX55" s="37">
        <f t="shared" si="187"/>
        <v>1.5</v>
      </c>
      <c r="CY55" s="37">
        <f t="shared" si="188"/>
        <v>1.5</v>
      </c>
      <c r="CZ55" s="37">
        <f t="shared" si="189"/>
        <v>1.5</v>
      </c>
      <c r="DA55" s="37">
        <f t="shared" si="190"/>
        <v>1.5</v>
      </c>
      <c r="DB55" s="37">
        <f t="shared" si="191"/>
        <v>1.5</v>
      </c>
      <c r="DC55" s="37">
        <f t="shared" si="192"/>
        <v>1.5</v>
      </c>
      <c r="DD55" s="37">
        <f t="shared" si="193"/>
        <v>1.5</v>
      </c>
      <c r="DE55" s="37">
        <f aca="true" t="shared" si="194" ref="DE55:DE83">IF($R55&gt;$R$54,1)+IF($R55=$R$54,0.5)+IF($AF55&gt;$AF$54,1)+IF($AF55=$AF$54,0.5)+IF($AT55&gt;$AT$54,1)+IF($AT55=$AT$54,0.5)</f>
        <v>1.5</v>
      </c>
      <c r="DF55" s="36"/>
      <c r="DG55" s="37">
        <f t="shared" si="157"/>
        <v>1.5</v>
      </c>
      <c r="DH55" s="37">
        <f t="shared" si="158"/>
        <v>1.5</v>
      </c>
      <c r="DI55" s="37">
        <f t="shared" si="159"/>
        <v>1.5</v>
      </c>
      <c r="DJ55" s="37">
        <f t="shared" si="160"/>
        <v>1.5</v>
      </c>
      <c r="DK55" s="37">
        <f t="shared" si="161"/>
        <v>1.5</v>
      </c>
      <c r="DL55" s="37">
        <f t="shared" si="162"/>
        <v>1.5</v>
      </c>
      <c r="DM55" s="37">
        <f t="shared" si="163"/>
        <v>1.5</v>
      </c>
      <c r="DN55" s="37">
        <f t="shared" si="164"/>
        <v>1.5</v>
      </c>
      <c r="DO55" s="37">
        <f t="shared" si="72"/>
        <v>1.5</v>
      </c>
      <c r="DP55" s="37">
        <f t="shared" si="73"/>
        <v>1.5</v>
      </c>
      <c r="DQ55" s="37">
        <f t="shared" si="74"/>
        <v>1.5</v>
      </c>
      <c r="DR55" s="37">
        <f t="shared" si="75"/>
        <v>1.5</v>
      </c>
      <c r="DS55" s="37">
        <f t="shared" si="76"/>
        <v>1.5</v>
      </c>
      <c r="DT55" s="37">
        <f t="shared" si="77"/>
        <v>1.5</v>
      </c>
      <c r="DU55" s="37">
        <f t="shared" si="78"/>
        <v>1.5</v>
      </c>
      <c r="DV55" s="37">
        <f t="shared" si="79"/>
        <v>1.5</v>
      </c>
      <c r="DW55" s="37">
        <f t="shared" si="80"/>
        <v>1.5</v>
      </c>
      <c r="DX55" s="37">
        <f t="shared" si="81"/>
        <v>1.5</v>
      </c>
      <c r="DY55" s="37">
        <f t="shared" si="82"/>
        <v>1.5</v>
      </c>
      <c r="DZ55" s="37">
        <f t="shared" si="83"/>
        <v>1.5</v>
      </c>
      <c r="EA55" s="37">
        <f t="shared" si="84"/>
        <v>1.5</v>
      </c>
      <c r="EB55" s="37">
        <f t="shared" si="85"/>
        <v>1.5</v>
      </c>
      <c r="EC55" s="37">
        <f t="shared" si="86"/>
        <v>1.5</v>
      </c>
      <c r="ED55" s="37">
        <f t="shared" si="87"/>
        <v>1.5</v>
      </c>
      <c r="EE55" s="37">
        <f t="shared" si="88"/>
        <v>1.5</v>
      </c>
      <c r="EF55" s="37">
        <f t="shared" si="89"/>
        <v>1.5</v>
      </c>
      <c r="EG55" s="37">
        <f t="shared" si="90"/>
        <v>1.5</v>
      </c>
      <c r="EH55" s="37">
        <f t="shared" si="91"/>
        <v>1.5</v>
      </c>
    </row>
    <row r="56" spans="1:138" ht="20.25" customHeight="1">
      <c r="A56" s="55">
        <f t="shared" si="92"/>
        <v>1</v>
      </c>
      <c r="B56" s="49">
        <v>53</v>
      </c>
      <c r="C56" s="57" t="str">
        <f>'Ordine Entrata'!B56</f>
        <v> </v>
      </c>
      <c r="D56" s="58" t="str">
        <f>'Ordine Entrata'!D56</f>
        <v> </v>
      </c>
      <c r="E56" s="134"/>
      <c r="F56" s="133"/>
      <c r="G56" s="4"/>
      <c r="H56" s="133"/>
      <c r="I56" s="133"/>
      <c r="J56" s="4">
        <f t="shared" si="145"/>
        <v>0</v>
      </c>
      <c r="K56" s="20">
        <f t="shared" si="93"/>
        <v>6</v>
      </c>
      <c r="L56" s="20">
        <f t="shared" si="94"/>
        <v>11</v>
      </c>
      <c r="M56" s="20">
        <f t="shared" si="95"/>
        <v>16</v>
      </c>
      <c r="N56" s="20">
        <f t="shared" si="146"/>
        <v>21</v>
      </c>
      <c r="O56" s="20">
        <f t="shared" si="147"/>
        <v>26</v>
      </c>
      <c r="P56" s="20">
        <f t="shared" si="96"/>
        <v>31</v>
      </c>
      <c r="Q56" s="20">
        <f t="shared" si="97"/>
        <v>36</v>
      </c>
      <c r="R56" s="21">
        <f t="shared" si="67"/>
        <v>-40.5</v>
      </c>
      <c r="S56" s="134"/>
      <c r="T56" s="133"/>
      <c r="U56" s="27"/>
      <c r="V56" s="133"/>
      <c r="W56" s="133"/>
      <c r="X56" s="27">
        <f t="shared" si="148"/>
        <v>0</v>
      </c>
      <c r="Y56" s="20">
        <f t="shared" si="98"/>
        <v>6</v>
      </c>
      <c r="Z56" s="20">
        <f t="shared" si="99"/>
        <v>11</v>
      </c>
      <c r="AA56" s="20">
        <f t="shared" si="100"/>
        <v>16</v>
      </c>
      <c r="AB56" s="20">
        <f t="shared" si="4"/>
        <v>21</v>
      </c>
      <c r="AC56" s="20">
        <f t="shared" si="5"/>
        <v>26</v>
      </c>
      <c r="AD56" s="20">
        <f t="shared" si="101"/>
        <v>31</v>
      </c>
      <c r="AE56" s="20">
        <f t="shared" si="102"/>
        <v>36</v>
      </c>
      <c r="AF56" s="21">
        <f t="shared" si="68"/>
        <v>-40.5</v>
      </c>
      <c r="AG56" s="134"/>
      <c r="AH56" s="133"/>
      <c r="AI56" s="27"/>
      <c r="AJ56" s="133"/>
      <c r="AK56" s="133"/>
      <c r="AL56" s="27">
        <f t="shared" si="149"/>
        <v>0</v>
      </c>
      <c r="AM56" s="20">
        <f t="shared" si="103"/>
        <v>6</v>
      </c>
      <c r="AN56" s="20">
        <f t="shared" si="104"/>
        <v>11</v>
      </c>
      <c r="AO56" s="20">
        <f t="shared" si="105"/>
        <v>16</v>
      </c>
      <c r="AP56" s="20">
        <f t="shared" si="7"/>
        <v>21</v>
      </c>
      <c r="AQ56" s="20">
        <f t="shared" si="8"/>
        <v>26</v>
      </c>
      <c r="AR56" s="20">
        <f t="shared" si="106"/>
        <v>31</v>
      </c>
      <c r="AS56" s="20">
        <f t="shared" si="107"/>
        <v>36</v>
      </c>
      <c r="AT56" s="21">
        <f t="shared" si="69"/>
        <v>-40.5</v>
      </c>
      <c r="AU56" s="38">
        <f t="shared" si="108"/>
        <v>12.5</v>
      </c>
      <c r="AV56" s="20">
        <f t="shared" si="109"/>
        <v>25</v>
      </c>
      <c r="AW56" s="20">
        <f t="shared" si="110"/>
        <v>34.5</v>
      </c>
      <c r="AX56" s="20">
        <f t="shared" si="111"/>
        <v>-40.5</v>
      </c>
      <c r="AY56" s="20">
        <f t="shared" si="112"/>
        <v>-40.381512150000006</v>
      </c>
      <c r="AZ56" s="21">
        <f t="shared" si="113"/>
        <v>55.5</v>
      </c>
      <c r="BA56" s="21">
        <f t="shared" si="9"/>
        <v>118.5</v>
      </c>
      <c r="BB56" s="39">
        <f t="shared" si="150"/>
        <v>0</v>
      </c>
      <c r="BC56" s="39">
        <f t="shared" si="151"/>
        <v>-121.5</v>
      </c>
      <c r="BD56" s="39">
        <f t="shared" si="152"/>
        <v>0</v>
      </c>
      <c r="BE56" s="40">
        <f t="shared" si="114"/>
        <v>0</v>
      </c>
      <c r="BF56" s="41">
        <f t="shared" si="70"/>
        <v>1</v>
      </c>
      <c r="BG56" s="37">
        <f t="shared" si="165"/>
        <v>1.5</v>
      </c>
      <c r="BH56" s="37">
        <f t="shared" si="167"/>
        <v>1.5</v>
      </c>
      <c r="BI56" s="37">
        <f t="shared" si="169"/>
        <v>1.5</v>
      </c>
      <c r="BJ56" s="37">
        <f t="shared" si="171"/>
        <v>1.5</v>
      </c>
      <c r="BK56" s="37">
        <f t="shared" si="173"/>
        <v>1.5</v>
      </c>
      <c r="BL56" s="37">
        <f t="shared" si="175"/>
        <v>1.5</v>
      </c>
      <c r="BM56" s="37">
        <f t="shared" si="177"/>
        <v>1.5</v>
      </c>
      <c r="BN56" s="37">
        <f t="shared" si="179"/>
        <v>1.5</v>
      </c>
      <c r="BO56" s="37">
        <f t="shared" si="181"/>
        <v>1.5</v>
      </c>
      <c r="BP56" s="37">
        <f t="shared" si="183"/>
        <v>1.5</v>
      </c>
      <c r="BQ56" s="37">
        <f t="shared" si="185"/>
        <v>1.5</v>
      </c>
      <c r="BR56" s="37">
        <f t="shared" si="125"/>
        <v>1.5</v>
      </c>
      <c r="BS56" s="37">
        <f t="shared" si="126"/>
        <v>1.5</v>
      </c>
      <c r="BT56" s="37">
        <f t="shared" si="127"/>
        <v>1.5</v>
      </c>
      <c r="BU56" s="37">
        <f t="shared" si="128"/>
        <v>1.5</v>
      </c>
      <c r="BV56" s="37">
        <f t="shared" si="129"/>
        <v>1.5</v>
      </c>
      <c r="BW56" s="37">
        <f t="shared" si="130"/>
        <v>1.5</v>
      </c>
      <c r="BX56" s="37">
        <f t="shared" si="131"/>
        <v>1.5</v>
      </c>
      <c r="BY56" s="37">
        <f t="shared" si="132"/>
        <v>1.5</v>
      </c>
      <c r="BZ56" s="37">
        <f t="shared" si="133"/>
        <v>1.5</v>
      </c>
      <c r="CA56" s="37">
        <f t="shared" si="134"/>
        <v>1.5</v>
      </c>
      <c r="CB56" s="37">
        <f t="shared" si="135"/>
        <v>1.5</v>
      </c>
      <c r="CC56" s="37">
        <f t="shared" si="136"/>
        <v>1.5</v>
      </c>
      <c r="CD56" s="37">
        <f t="shared" si="137"/>
        <v>1.5</v>
      </c>
      <c r="CE56" s="37">
        <f t="shared" si="138"/>
        <v>1.5</v>
      </c>
      <c r="CF56" s="37">
        <f t="shared" si="139"/>
        <v>1.5</v>
      </c>
      <c r="CG56" s="37">
        <f t="shared" si="140"/>
        <v>1.5</v>
      </c>
      <c r="CH56" s="37">
        <f t="shared" si="141"/>
        <v>1.5</v>
      </c>
      <c r="CI56" s="37">
        <f t="shared" si="142"/>
        <v>1.5</v>
      </c>
      <c r="CJ56" s="37">
        <f t="shared" si="143"/>
        <v>1.5</v>
      </c>
      <c r="CK56" s="37">
        <f t="shared" si="144"/>
        <v>1.5</v>
      </c>
      <c r="CL56" s="37">
        <f t="shared" si="153"/>
        <v>1.5</v>
      </c>
      <c r="CM56" s="37">
        <f t="shared" si="166"/>
        <v>1.5</v>
      </c>
      <c r="CN56" s="37">
        <f t="shared" si="168"/>
        <v>1.5</v>
      </c>
      <c r="CO56" s="37">
        <f t="shared" si="170"/>
        <v>1.5</v>
      </c>
      <c r="CP56" s="37">
        <f t="shared" si="172"/>
        <v>1.5</v>
      </c>
      <c r="CQ56" s="37">
        <f t="shared" si="174"/>
        <v>1.5</v>
      </c>
      <c r="CR56" s="37">
        <f t="shared" si="176"/>
        <v>1.5</v>
      </c>
      <c r="CS56" s="37">
        <f t="shared" si="178"/>
        <v>1.5</v>
      </c>
      <c r="CT56" s="37">
        <f t="shared" si="180"/>
        <v>1.5</v>
      </c>
      <c r="CU56" s="37">
        <f t="shared" si="182"/>
        <v>1.5</v>
      </c>
      <c r="CV56" s="37">
        <f t="shared" si="184"/>
        <v>1.5</v>
      </c>
      <c r="CW56" s="37">
        <f t="shared" si="186"/>
        <v>1.5</v>
      </c>
      <c r="CX56" s="37">
        <f t="shared" si="187"/>
        <v>1.5</v>
      </c>
      <c r="CY56" s="37">
        <f t="shared" si="188"/>
        <v>1.5</v>
      </c>
      <c r="CZ56" s="37">
        <f t="shared" si="189"/>
        <v>1.5</v>
      </c>
      <c r="DA56" s="37">
        <f t="shared" si="190"/>
        <v>1.5</v>
      </c>
      <c r="DB56" s="37">
        <f t="shared" si="191"/>
        <v>1.5</v>
      </c>
      <c r="DC56" s="37">
        <f t="shared" si="192"/>
        <v>1.5</v>
      </c>
      <c r="DD56" s="37">
        <f t="shared" si="193"/>
        <v>1.5</v>
      </c>
      <c r="DE56" s="37">
        <f t="shared" si="194"/>
        <v>1.5</v>
      </c>
      <c r="DF56" s="37">
        <f aca="true" t="shared" si="195" ref="DF56:DF83">IF($R56&gt;$R$55,1)+IF($R56=$R$55,0.5)+IF($AF56&gt;$AF$55,1)+IF($AF56=$AF$55,0.5)+IF($AT56&gt;$AT$55,1)+IF($AT56=$AT$55,0.5)</f>
        <v>1.5</v>
      </c>
      <c r="DG56" s="36"/>
      <c r="DH56" s="37">
        <f t="shared" si="158"/>
        <v>1.5</v>
      </c>
      <c r="DI56" s="37">
        <f t="shared" si="159"/>
        <v>1.5</v>
      </c>
      <c r="DJ56" s="37">
        <f t="shared" si="160"/>
        <v>1.5</v>
      </c>
      <c r="DK56" s="37">
        <f t="shared" si="161"/>
        <v>1.5</v>
      </c>
      <c r="DL56" s="37">
        <f t="shared" si="162"/>
        <v>1.5</v>
      </c>
      <c r="DM56" s="37">
        <f t="shared" si="163"/>
        <v>1.5</v>
      </c>
      <c r="DN56" s="37">
        <f t="shared" si="164"/>
        <v>1.5</v>
      </c>
      <c r="DO56" s="37">
        <f t="shared" si="72"/>
        <v>1.5</v>
      </c>
      <c r="DP56" s="37">
        <f t="shared" si="73"/>
        <v>1.5</v>
      </c>
      <c r="DQ56" s="37">
        <f t="shared" si="74"/>
        <v>1.5</v>
      </c>
      <c r="DR56" s="37">
        <f t="shared" si="75"/>
        <v>1.5</v>
      </c>
      <c r="DS56" s="37">
        <f t="shared" si="76"/>
        <v>1.5</v>
      </c>
      <c r="DT56" s="37">
        <f t="shared" si="77"/>
        <v>1.5</v>
      </c>
      <c r="DU56" s="37">
        <f t="shared" si="78"/>
        <v>1.5</v>
      </c>
      <c r="DV56" s="37">
        <f t="shared" si="79"/>
        <v>1.5</v>
      </c>
      <c r="DW56" s="37">
        <f t="shared" si="80"/>
        <v>1.5</v>
      </c>
      <c r="DX56" s="37">
        <f t="shared" si="81"/>
        <v>1.5</v>
      </c>
      <c r="DY56" s="37">
        <f t="shared" si="82"/>
        <v>1.5</v>
      </c>
      <c r="DZ56" s="37">
        <f t="shared" si="83"/>
        <v>1.5</v>
      </c>
      <c r="EA56" s="37">
        <f t="shared" si="84"/>
        <v>1.5</v>
      </c>
      <c r="EB56" s="37">
        <f t="shared" si="85"/>
        <v>1.5</v>
      </c>
      <c r="EC56" s="37">
        <f t="shared" si="86"/>
        <v>1.5</v>
      </c>
      <c r="ED56" s="37">
        <f t="shared" si="87"/>
        <v>1.5</v>
      </c>
      <c r="EE56" s="37">
        <f t="shared" si="88"/>
        <v>1.5</v>
      </c>
      <c r="EF56" s="37">
        <f t="shared" si="89"/>
        <v>1.5</v>
      </c>
      <c r="EG56" s="37">
        <f t="shared" si="90"/>
        <v>1.5</v>
      </c>
      <c r="EH56" s="37">
        <f t="shared" si="91"/>
        <v>1.5</v>
      </c>
    </row>
    <row r="57" spans="1:138" ht="20.25" customHeight="1">
      <c r="A57" s="55">
        <f t="shared" si="92"/>
        <v>1</v>
      </c>
      <c r="B57" s="50">
        <v>54</v>
      </c>
      <c r="C57" s="57" t="str">
        <f>'Ordine Entrata'!B57</f>
        <v> </v>
      </c>
      <c r="D57" s="58" t="str">
        <f>'Ordine Entrata'!D57</f>
        <v> </v>
      </c>
      <c r="E57" s="134"/>
      <c r="F57" s="133"/>
      <c r="G57" s="4"/>
      <c r="H57" s="133"/>
      <c r="I57" s="133"/>
      <c r="J57" s="4">
        <f t="shared" si="145"/>
        <v>0</v>
      </c>
      <c r="K57" s="20">
        <f t="shared" si="93"/>
        <v>6</v>
      </c>
      <c r="L57" s="20">
        <f t="shared" si="94"/>
        <v>11</v>
      </c>
      <c r="M57" s="20">
        <f t="shared" si="95"/>
        <v>16</v>
      </c>
      <c r="N57" s="20">
        <f t="shared" si="146"/>
        <v>21</v>
      </c>
      <c r="O57" s="20">
        <f t="shared" si="147"/>
        <v>26</v>
      </c>
      <c r="P57" s="20">
        <f t="shared" si="96"/>
        <v>31</v>
      </c>
      <c r="Q57" s="20">
        <f t="shared" si="97"/>
        <v>36</v>
      </c>
      <c r="R57" s="21">
        <f t="shared" si="67"/>
        <v>-40.5</v>
      </c>
      <c r="S57" s="134"/>
      <c r="T57" s="133"/>
      <c r="U57" s="27"/>
      <c r="V57" s="133"/>
      <c r="W57" s="133"/>
      <c r="X57" s="27">
        <f t="shared" si="148"/>
        <v>0</v>
      </c>
      <c r="Y57" s="20">
        <f t="shared" si="98"/>
        <v>6</v>
      </c>
      <c r="Z57" s="20">
        <f t="shared" si="99"/>
        <v>11</v>
      </c>
      <c r="AA57" s="20">
        <f t="shared" si="100"/>
        <v>16</v>
      </c>
      <c r="AB57" s="20">
        <f t="shared" si="4"/>
        <v>21</v>
      </c>
      <c r="AC57" s="20">
        <f t="shared" si="5"/>
        <v>26</v>
      </c>
      <c r="AD57" s="20">
        <f t="shared" si="101"/>
        <v>31</v>
      </c>
      <c r="AE57" s="20">
        <f t="shared" si="102"/>
        <v>36</v>
      </c>
      <c r="AF57" s="21">
        <f t="shared" si="68"/>
        <v>-40.5</v>
      </c>
      <c r="AG57" s="134"/>
      <c r="AH57" s="133"/>
      <c r="AI57" s="27"/>
      <c r="AJ57" s="133"/>
      <c r="AK57" s="133"/>
      <c r="AL57" s="27">
        <f t="shared" si="149"/>
        <v>0</v>
      </c>
      <c r="AM57" s="20">
        <f t="shared" si="103"/>
        <v>6</v>
      </c>
      <c r="AN57" s="20">
        <f t="shared" si="104"/>
        <v>11</v>
      </c>
      <c r="AO57" s="20">
        <f t="shared" si="105"/>
        <v>16</v>
      </c>
      <c r="AP57" s="20">
        <f t="shared" si="7"/>
        <v>21</v>
      </c>
      <c r="AQ57" s="20">
        <f t="shared" si="8"/>
        <v>26</v>
      </c>
      <c r="AR57" s="20">
        <f t="shared" si="106"/>
        <v>31</v>
      </c>
      <c r="AS57" s="20">
        <f t="shared" si="107"/>
        <v>36</v>
      </c>
      <c r="AT57" s="21">
        <f t="shared" si="69"/>
        <v>-40.5</v>
      </c>
      <c r="AU57" s="38">
        <f t="shared" si="108"/>
        <v>12.5</v>
      </c>
      <c r="AV57" s="20">
        <f t="shared" si="109"/>
        <v>25</v>
      </c>
      <c r="AW57" s="20">
        <f t="shared" si="110"/>
        <v>34.5</v>
      </c>
      <c r="AX57" s="20">
        <f t="shared" si="111"/>
        <v>-40.5</v>
      </c>
      <c r="AY57" s="20">
        <f t="shared" si="112"/>
        <v>-40.381512150000006</v>
      </c>
      <c r="AZ57" s="21">
        <f t="shared" si="113"/>
        <v>55.5</v>
      </c>
      <c r="BA57" s="21">
        <f t="shared" si="9"/>
        <v>118.5</v>
      </c>
      <c r="BB57" s="39">
        <f t="shared" si="150"/>
        <v>0</v>
      </c>
      <c r="BC57" s="39">
        <f t="shared" si="151"/>
        <v>-121.5</v>
      </c>
      <c r="BD57" s="39">
        <f t="shared" si="152"/>
        <v>0</v>
      </c>
      <c r="BE57" s="40">
        <f t="shared" si="114"/>
        <v>0</v>
      </c>
      <c r="BF57" s="41">
        <f t="shared" si="70"/>
        <v>1</v>
      </c>
      <c r="BG57" s="37">
        <f t="shared" si="165"/>
        <v>1.5</v>
      </c>
      <c r="BH57" s="37">
        <f t="shared" si="167"/>
        <v>1.5</v>
      </c>
      <c r="BI57" s="37">
        <f t="shared" si="169"/>
        <v>1.5</v>
      </c>
      <c r="BJ57" s="37">
        <f t="shared" si="171"/>
        <v>1.5</v>
      </c>
      <c r="BK57" s="37">
        <f t="shared" si="173"/>
        <v>1.5</v>
      </c>
      <c r="BL57" s="37">
        <f t="shared" si="175"/>
        <v>1.5</v>
      </c>
      <c r="BM57" s="37">
        <f t="shared" si="177"/>
        <v>1.5</v>
      </c>
      <c r="BN57" s="37">
        <f t="shared" si="179"/>
        <v>1.5</v>
      </c>
      <c r="BO57" s="37">
        <f t="shared" si="181"/>
        <v>1.5</v>
      </c>
      <c r="BP57" s="37">
        <f t="shared" si="183"/>
        <v>1.5</v>
      </c>
      <c r="BQ57" s="37">
        <f t="shared" si="185"/>
        <v>1.5</v>
      </c>
      <c r="BR57" s="37">
        <f t="shared" si="125"/>
        <v>1.5</v>
      </c>
      <c r="BS57" s="37">
        <f t="shared" si="126"/>
        <v>1.5</v>
      </c>
      <c r="BT57" s="37">
        <f t="shared" si="127"/>
        <v>1.5</v>
      </c>
      <c r="BU57" s="37">
        <f t="shared" si="128"/>
        <v>1.5</v>
      </c>
      <c r="BV57" s="37">
        <f t="shared" si="129"/>
        <v>1.5</v>
      </c>
      <c r="BW57" s="37">
        <f t="shared" si="130"/>
        <v>1.5</v>
      </c>
      <c r="BX57" s="37">
        <f t="shared" si="131"/>
        <v>1.5</v>
      </c>
      <c r="BY57" s="37">
        <f t="shared" si="132"/>
        <v>1.5</v>
      </c>
      <c r="BZ57" s="37">
        <f t="shared" si="133"/>
        <v>1.5</v>
      </c>
      <c r="CA57" s="37">
        <f t="shared" si="134"/>
        <v>1.5</v>
      </c>
      <c r="CB57" s="37">
        <f t="shared" si="135"/>
        <v>1.5</v>
      </c>
      <c r="CC57" s="37">
        <f t="shared" si="136"/>
        <v>1.5</v>
      </c>
      <c r="CD57" s="37">
        <f t="shared" si="137"/>
        <v>1.5</v>
      </c>
      <c r="CE57" s="37">
        <f t="shared" si="138"/>
        <v>1.5</v>
      </c>
      <c r="CF57" s="37">
        <f t="shared" si="139"/>
        <v>1.5</v>
      </c>
      <c r="CG57" s="37">
        <f t="shared" si="140"/>
        <v>1.5</v>
      </c>
      <c r="CH57" s="37">
        <f t="shared" si="141"/>
        <v>1.5</v>
      </c>
      <c r="CI57" s="37">
        <f t="shared" si="142"/>
        <v>1.5</v>
      </c>
      <c r="CJ57" s="37">
        <f t="shared" si="143"/>
        <v>1.5</v>
      </c>
      <c r="CK57" s="37">
        <f t="shared" si="144"/>
        <v>1.5</v>
      </c>
      <c r="CL57" s="37">
        <f t="shared" si="153"/>
        <v>1.5</v>
      </c>
      <c r="CM57" s="37">
        <f t="shared" si="166"/>
        <v>1.5</v>
      </c>
      <c r="CN57" s="37">
        <f t="shared" si="168"/>
        <v>1.5</v>
      </c>
      <c r="CO57" s="37">
        <f t="shared" si="170"/>
        <v>1.5</v>
      </c>
      <c r="CP57" s="37">
        <f t="shared" si="172"/>
        <v>1.5</v>
      </c>
      <c r="CQ57" s="37">
        <f t="shared" si="174"/>
        <v>1.5</v>
      </c>
      <c r="CR57" s="37">
        <f t="shared" si="176"/>
        <v>1.5</v>
      </c>
      <c r="CS57" s="37">
        <f t="shared" si="178"/>
        <v>1.5</v>
      </c>
      <c r="CT57" s="37">
        <f t="shared" si="180"/>
        <v>1.5</v>
      </c>
      <c r="CU57" s="37">
        <f t="shared" si="182"/>
        <v>1.5</v>
      </c>
      <c r="CV57" s="37">
        <f t="shared" si="184"/>
        <v>1.5</v>
      </c>
      <c r="CW57" s="37">
        <f t="shared" si="186"/>
        <v>1.5</v>
      </c>
      <c r="CX57" s="37">
        <f t="shared" si="187"/>
        <v>1.5</v>
      </c>
      <c r="CY57" s="37">
        <f t="shared" si="188"/>
        <v>1.5</v>
      </c>
      <c r="CZ57" s="37">
        <f t="shared" si="189"/>
        <v>1.5</v>
      </c>
      <c r="DA57" s="37">
        <f t="shared" si="190"/>
        <v>1.5</v>
      </c>
      <c r="DB57" s="37">
        <f t="shared" si="191"/>
        <v>1.5</v>
      </c>
      <c r="DC57" s="37">
        <f t="shared" si="192"/>
        <v>1.5</v>
      </c>
      <c r="DD57" s="37">
        <f t="shared" si="193"/>
        <v>1.5</v>
      </c>
      <c r="DE57" s="37">
        <f t="shared" si="194"/>
        <v>1.5</v>
      </c>
      <c r="DF57" s="37">
        <f t="shared" si="195"/>
        <v>1.5</v>
      </c>
      <c r="DG57" s="37">
        <f aca="true" t="shared" si="196" ref="DG57:DG83">IF($R57&gt;$R$56,1)+IF($R57=$R$56,0.5)+IF($AF57&gt;$AF$56,1)+IF($AF57=$AF$56,0.5)+IF($AT57&gt;$AT$56,1)+IF($AT57=$AT$56,0.5)</f>
        <v>1.5</v>
      </c>
      <c r="DH57" s="36"/>
      <c r="DI57" s="37">
        <f t="shared" si="159"/>
        <v>1.5</v>
      </c>
      <c r="DJ57" s="37">
        <f t="shared" si="160"/>
        <v>1.5</v>
      </c>
      <c r="DK57" s="37">
        <f t="shared" si="161"/>
        <v>1.5</v>
      </c>
      <c r="DL57" s="37">
        <f t="shared" si="162"/>
        <v>1.5</v>
      </c>
      <c r="DM57" s="37">
        <f t="shared" si="163"/>
        <v>1.5</v>
      </c>
      <c r="DN57" s="37">
        <f t="shared" si="164"/>
        <v>1.5</v>
      </c>
      <c r="DO57" s="37">
        <f t="shared" si="72"/>
        <v>1.5</v>
      </c>
      <c r="DP57" s="37">
        <f t="shared" si="73"/>
        <v>1.5</v>
      </c>
      <c r="DQ57" s="37">
        <f t="shared" si="74"/>
        <v>1.5</v>
      </c>
      <c r="DR57" s="37">
        <f t="shared" si="75"/>
        <v>1.5</v>
      </c>
      <c r="DS57" s="37">
        <f t="shared" si="76"/>
        <v>1.5</v>
      </c>
      <c r="DT57" s="37">
        <f t="shared" si="77"/>
        <v>1.5</v>
      </c>
      <c r="DU57" s="37">
        <f t="shared" si="78"/>
        <v>1.5</v>
      </c>
      <c r="DV57" s="37">
        <f t="shared" si="79"/>
        <v>1.5</v>
      </c>
      <c r="DW57" s="37">
        <f t="shared" si="80"/>
        <v>1.5</v>
      </c>
      <c r="DX57" s="37">
        <f t="shared" si="81"/>
        <v>1.5</v>
      </c>
      <c r="DY57" s="37">
        <f t="shared" si="82"/>
        <v>1.5</v>
      </c>
      <c r="DZ57" s="37">
        <f t="shared" si="83"/>
        <v>1.5</v>
      </c>
      <c r="EA57" s="37">
        <f t="shared" si="84"/>
        <v>1.5</v>
      </c>
      <c r="EB57" s="37">
        <f t="shared" si="85"/>
        <v>1.5</v>
      </c>
      <c r="EC57" s="37">
        <f t="shared" si="86"/>
        <v>1.5</v>
      </c>
      <c r="ED57" s="37">
        <f t="shared" si="87"/>
        <v>1.5</v>
      </c>
      <c r="EE57" s="37">
        <f t="shared" si="88"/>
        <v>1.5</v>
      </c>
      <c r="EF57" s="37">
        <f t="shared" si="89"/>
        <v>1.5</v>
      </c>
      <c r="EG57" s="37">
        <f t="shared" si="90"/>
        <v>1.5</v>
      </c>
      <c r="EH57" s="37">
        <f t="shared" si="91"/>
        <v>1.5</v>
      </c>
    </row>
    <row r="58" spans="1:138" ht="20.25" customHeight="1">
      <c r="A58" s="55">
        <f t="shared" si="92"/>
        <v>1</v>
      </c>
      <c r="B58" s="49">
        <v>55</v>
      </c>
      <c r="C58" s="57" t="str">
        <f>'Ordine Entrata'!B58</f>
        <v> </v>
      </c>
      <c r="D58" s="58" t="str">
        <f>'Ordine Entrata'!D58</f>
        <v> </v>
      </c>
      <c r="E58" s="134"/>
      <c r="F58" s="133"/>
      <c r="G58" s="4"/>
      <c r="H58" s="133"/>
      <c r="I58" s="133"/>
      <c r="J58" s="4">
        <f t="shared" si="145"/>
        <v>0</v>
      </c>
      <c r="K58" s="20">
        <f t="shared" si="93"/>
        <v>6</v>
      </c>
      <c r="L58" s="20">
        <f t="shared" si="94"/>
        <v>11</v>
      </c>
      <c r="M58" s="20">
        <f t="shared" si="95"/>
        <v>16</v>
      </c>
      <c r="N58" s="20">
        <f t="shared" si="146"/>
        <v>21</v>
      </c>
      <c r="O58" s="20">
        <f t="shared" si="147"/>
        <v>26</v>
      </c>
      <c r="P58" s="20">
        <f t="shared" si="96"/>
        <v>31</v>
      </c>
      <c r="Q58" s="20">
        <f t="shared" si="97"/>
        <v>36</v>
      </c>
      <c r="R58" s="21">
        <f t="shared" si="67"/>
        <v>-40.5</v>
      </c>
      <c r="S58" s="134"/>
      <c r="T58" s="133"/>
      <c r="U58" s="27"/>
      <c r="V58" s="133"/>
      <c r="W58" s="133"/>
      <c r="X58" s="27">
        <f t="shared" si="148"/>
        <v>0</v>
      </c>
      <c r="Y58" s="20">
        <f t="shared" si="98"/>
        <v>6</v>
      </c>
      <c r="Z58" s="20">
        <f t="shared" si="99"/>
        <v>11</v>
      </c>
      <c r="AA58" s="20">
        <f t="shared" si="100"/>
        <v>16</v>
      </c>
      <c r="AB58" s="20">
        <f t="shared" si="4"/>
        <v>21</v>
      </c>
      <c r="AC58" s="20">
        <f t="shared" si="5"/>
        <v>26</v>
      </c>
      <c r="AD58" s="20">
        <f t="shared" si="101"/>
        <v>31</v>
      </c>
      <c r="AE58" s="20">
        <f t="shared" si="102"/>
        <v>36</v>
      </c>
      <c r="AF58" s="21">
        <f t="shared" si="68"/>
        <v>-40.5</v>
      </c>
      <c r="AG58" s="134"/>
      <c r="AH58" s="133"/>
      <c r="AI58" s="27"/>
      <c r="AJ58" s="133"/>
      <c r="AK58" s="133"/>
      <c r="AL58" s="27">
        <f t="shared" si="149"/>
        <v>0</v>
      </c>
      <c r="AM58" s="20">
        <f t="shared" si="103"/>
        <v>6</v>
      </c>
      <c r="AN58" s="20">
        <f t="shared" si="104"/>
        <v>11</v>
      </c>
      <c r="AO58" s="20">
        <f t="shared" si="105"/>
        <v>16</v>
      </c>
      <c r="AP58" s="20">
        <f t="shared" si="7"/>
        <v>21</v>
      </c>
      <c r="AQ58" s="20">
        <f t="shared" si="8"/>
        <v>26</v>
      </c>
      <c r="AR58" s="20">
        <f t="shared" si="106"/>
        <v>31</v>
      </c>
      <c r="AS58" s="20">
        <f t="shared" si="107"/>
        <v>36</v>
      </c>
      <c r="AT58" s="21">
        <f t="shared" si="69"/>
        <v>-40.5</v>
      </c>
      <c r="AU58" s="38">
        <f t="shared" si="108"/>
        <v>12.5</v>
      </c>
      <c r="AV58" s="20">
        <f t="shared" si="109"/>
        <v>25</v>
      </c>
      <c r="AW58" s="20">
        <f t="shared" si="110"/>
        <v>34.5</v>
      </c>
      <c r="AX58" s="20">
        <f t="shared" si="111"/>
        <v>-40.5</v>
      </c>
      <c r="AY58" s="20">
        <f t="shared" si="112"/>
        <v>-40.381512150000006</v>
      </c>
      <c r="AZ58" s="21">
        <f t="shared" si="113"/>
        <v>55.5</v>
      </c>
      <c r="BA58" s="21">
        <f t="shared" si="9"/>
        <v>118.5</v>
      </c>
      <c r="BB58" s="39">
        <f t="shared" si="150"/>
        <v>0</v>
      </c>
      <c r="BC58" s="39">
        <f t="shared" si="151"/>
        <v>-121.5</v>
      </c>
      <c r="BD58" s="39">
        <f t="shared" si="152"/>
        <v>0</v>
      </c>
      <c r="BE58" s="40">
        <f t="shared" si="114"/>
        <v>0</v>
      </c>
      <c r="BF58" s="41">
        <f t="shared" si="70"/>
        <v>1</v>
      </c>
      <c r="BG58" s="37">
        <f t="shared" si="165"/>
        <v>1.5</v>
      </c>
      <c r="BH58" s="37">
        <f t="shared" si="167"/>
        <v>1.5</v>
      </c>
      <c r="BI58" s="37">
        <f t="shared" si="169"/>
        <v>1.5</v>
      </c>
      <c r="BJ58" s="37">
        <f t="shared" si="171"/>
        <v>1.5</v>
      </c>
      <c r="BK58" s="37">
        <f t="shared" si="173"/>
        <v>1.5</v>
      </c>
      <c r="BL58" s="37">
        <f t="shared" si="175"/>
        <v>1.5</v>
      </c>
      <c r="BM58" s="37">
        <f t="shared" si="177"/>
        <v>1.5</v>
      </c>
      <c r="BN58" s="37">
        <f t="shared" si="179"/>
        <v>1.5</v>
      </c>
      <c r="BO58" s="37">
        <f t="shared" si="181"/>
        <v>1.5</v>
      </c>
      <c r="BP58" s="37">
        <f t="shared" si="183"/>
        <v>1.5</v>
      </c>
      <c r="BQ58" s="37">
        <f t="shared" si="185"/>
        <v>1.5</v>
      </c>
      <c r="BR58" s="37">
        <f t="shared" si="125"/>
        <v>1.5</v>
      </c>
      <c r="BS58" s="37">
        <f t="shared" si="126"/>
        <v>1.5</v>
      </c>
      <c r="BT58" s="37">
        <f t="shared" si="127"/>
        <v>1.5</v>
      </c>
      <c r="BU58" s="37">
        <f t="shared" si="128"/>
        <v>1.5</v>
      </c>
      <c r="BV58" s="37">
        <f t="shared" si="129"/>
        <v>1.5</v>
      </c>
      <c r="BW58" s="37">
        <f t="shared" si="130"/>
        <v>1.5</v>
      </c>
      <c r="BX58" s="37">
        <f t="shared" si="131"/>
        <v>1.5</v>
      </c>
      <c r="BY58" s="37">
        <f t="shared" si="132"/>
        <v>1.5</v>
      </c>
      <c r="BZ58" s="37">
        <f t="shared" si="133"/>
        <v>1.5</v>
      </c>
      <c r="CA58" s="37">
        <f t="shared" si="134"/>
        <v>1.5</v>
      </c>
      <c r="CB58" s="37">
        <f t="shared" si="135"/>
        <v>1.5</v>
      </c>
      <c r="CC58" s="37">
        <f t="shared" si="136"/>
        <v>1.5</v>
      </c>
      <c r="CD58" s="37">
        <f t="shared" si="137"/>
        <v>1.5</v>
      </c>
      <c r="CE58" s="37">
        <f t="shared" si="138"/>
        <v>1.5</v>
      </c>
      <c r="CF58" s="37">
        <f t="shared" si="139"/>
        <v>1.5</v>
      </c>
      <c r="CG58" s="37">
        <f t="shared" si="140"/>
        <v>1.5</v>
      </c>
      <c r="CH58" s="37">
        <f t="shared" si="141"/>
        <v>1.5</v>
      </c>
      <c r="CI58" s="37">
        <f t="shared" si="142"/>
        <v>1.5</v>
      </c>
      <c r="CJ58" s="37">
        <f t="shared" si="143"/>
        <v>1.5</v>
      </c>
      <c r="CK58" s="37">
        <f t="shared" si="144"/>
        <v>1.5</v>
      </c>
      <c r="CL58" s="37">
        <f t="shared" si="153"/>
        <v>1.5</v>
      </c>
      <c r="CM58" s="37">
        <f t="shared" si="166"/>
        <v>1.5</v>
      </c>
      <c r="CN58" s="37">
        <f t="shared" si="168"/>
        <v>1.5</v>
      </c>
      <c r="CO58" s="37">
        <f t="shared" si="170"/>
        <v>1.5</v>
      </c>
      <c r="CP58" s="37">
        <f t="shared" si="172"/>
        <v>1.5</v>
      </c>
      <c r="CQ58" s="37">
        <f t="shared" si="174"/>
        <v>1.5</v>
      </c>
      <c r="CR58" s="37">
        <f t="shared" si="176"/>
        <v>1.5</v>
      </c>
      <c r="CS58" s="37">
        <f t="shared" si="178"/>
        <v>1.5</v>
      </c>
      <c r="CT58" s="37">
        <f t="shared" si="180"/>
        <v>1.5</v>
      </c>
      <c r="CU58" s="37">
        <f t="shared" si="182"/>
        <v>1.5</v>
      </c>
      <c r="CV58" s="37">
        <f t="shared" si="184"/>
        <v>1.5</v>
      </c>
      <c r="CW58" s="37">
        <f t="shared" si="186"/>
        <v>1.5</v>
      </c>
      <c r="CX58" s="37">
        <f t="shared" si="187"/>
        <v>1.5</v>
      </c>
      <c r="CY58" s="37">
        <f t="shared" si="188"/>
        <v>1.5</v>
      </c>
      <c r="CZ58" s="37">
        <f t="shared" si="189"/>
        <v>1.5</v>
      </c>
      <c r="DA58" s="37">
        <f t="shared" si="190"/>
        <v>1.5</v>
      </c>
      <c r="DB58" s="37">
        <f t="shared" si="191"/>
        <v>1.5</v>
      </c>
      <c r="DC58" s="37">
        <f t="shared" si="192"/>
        <v>1.5</v>
      </c>
      <c r="DD58" s="37">
        <f t="shared" si="193"/>
        <v>1.5</v>
      </c>
      <c r="DE58" s="37">
        <f t="shared" si="194"/>
        <v>1.5</v>
      </c>
      <c r="DF58" s="37">
        <f t="shared" si="195"/>
        <v>1.5</v>
      </c>
      <c r="DG58" s="37">
        <f t="shared" si="196"/>
        <v>1.5</v>
      </c>
      <c r="DH58" s="37">
        <f aca="true" t="shared" si="197" ref="DH58:DH83">IF($R58&gt;$R$57,1)+IF($R58=$R$57,0.5)+IF($AF58&gt;$AF$57,1)+IF($AF58=$AF$57,0.5)+IF($AT58&gt;$AT$57,1)+IF($AT58=$AT$57,0.5)</f>
        <v>1.5</v>
      </c>
      <c r="DI58" s="36"/>
      <c r="DJ58" s="37">
        <f t="shared" si="160"/>
        <v>1.5</v>
      </c>
      <c r="DK58" s="37">
        <f t="shared" si="161"/>
        <v>1.5</v>
      </c>
      <c r="DL58" s="37">
        <f t="shared" si="162"/>
        <v>1.5</v>
      </c>
      <c r="DM58" s="37">
        <f t="shared" si="163"/>
        <v>1.5</v>
      </c>
      <c r="DN58" s="37">
        <f t="shared" si="164"/>
        <v>1.5</v>
      </c>
      <c r="DO58" s="37">
        <f t="shared" si="72"/>
        <v>1.5</v>
      </c>
      <c r="DP58" s="37">
        <f t="shared" si="73"/>
        <v>1.5</v>
      </c>
      <c r="DQ58" s="37">
        <f t="shared" si="74"/>
        <v>1.5</v>
      </c>
      <c r="DR58" s="37">
        <f t="shared" si="75"/>
        <v>1.5</v>
      </c>
      <c r="DS58" s="37">
        <f t="shared" si="76"/>
        <v>1.5</v>
      </c>
      <c r="DT58" s="37">
        <f t="shared" si="77"/>
        <v>1.5</v>
      </c>
      <c r="DU58" s="37">
        <f t="shared" si="78"/>
        <v>1.5</v>
      </c>
      <c r="DV58" s="37">
        <f t="shared" si="79"/>
        <v>1.5</v>
      </c>
      <c r="DW58" s="37">
        <f t="shared" si="80"/>
        <v>1.5</v>
      </c>
      <c r="DX58" s="37">
        <f t="shared" si="81"/>
        <v>1.5</v>
      </c>
      <c r="DY58" s="37">
        <f t="shared" si="82"/>
        <v>1.5</v>
      </c>
      <c r="DZ58" s="37">
        <f t="shared" si="83"/>
        <v>1.5</v>
      </c>
      <c r="EA58" s="37">
        <f t="shared" si="84"/>
        <v>1.5</v>
      </c>
      <c r="EB58" s="37">
        <f t="shared" si="85"/>
        <v>1.5</v>
      </c>
      <c r="EC58" s="37">
        <f t="shared" si="86"/>
        <v>1.5</v>
      </c>
      <c r="ED58" s="37">
        <f t="shared" si="87"/>
        <v>1.5</v>
      </c>
      <c r="EE58" s="37">
        <f t="shared" si="88"/>
        <v>1.5</v>
      </c>
      <c r="EF58" s="37">
        <f t="shared" si="89"/>
        <v>1.5</v>
      </c>
      <c r="EG58" s="37">
        <f t="shared" si="90"/>
        <v>1.5</v>
      </c>
      <c r="EH58" s="37">
        <f t="shared" si="91"/>
        <v>1.5</v>
      </c>
    </row>
    <row r="59" spans="1:138" ht="20.25" customHeight="1">
      <c r="A59" s="55">
        <f t="shared" si="92"/>
        <v>1</v>
      </c>
      <c r="B59" s="50">
        <v>56</v>
      </c>
      <c r="C59" s="57" t="str">
        <f>'Ordine Entrata'!B59</f>
        <v> </v>
      </c>
      <c r="D59" s="58" t="str">
        <f>'Ordine Entrata'!D59</f>
        <v> </v>
      </c>
      <c r="E59" s="134"/>
      <c r="F59" s="133"/>
      <c r="G59" s="4"/>
      <c r="H59" s="133"/>
      <c r="I59" s="133"/>
      <c r="J59" s="4">
        <f t="shared" si="145"/>
        <v>0</v>
      </c>
      <c r="K59" s="20">
        <f t="shared" si="93"/>
        <v>6</v>
      </c>
      <c r="L59" s="20">
        <f t="shared" si="94"/>
        <v>11</v>
      </c>
      <c r="M59" s="20">
        <f t="shared" si="95"/>
        <v>16</v>
      </c>
      <c r="N59" s="20">
        <f t="shared" si="146"/>
        <v>21</v>
      </c>
      <c r="O59" s="20">
        <f t="shared" si="147"/>
        <v>26</v>
      </c>
      <c r="P59" s="20">
        <f t="shared" si="96"/>
        <v>31</v>
      </c>
      <c r="Q59" s="20">
        <f t="shared" si="97"/>
        <v>36</v>
      </c>
      <c r="R59" s="21">
        <f t="shared" si="67"/>
        <v>-40.5</v>
      </c>
      <c r="S59" s="134"/>
      <c r="T59" s="133"/>
      <c r="U59" s="27"/>
      <c r="V59" s="133"/>
      <c r="W59" s="133"/>
      <c r="X59" s="27">
        <f t="shared" si="148"/>
        <v>0</v>
      </c>
      <c r="Y59" s="20">
        <f t="shared" si="98"/>
        <v>6</v>
      </c>
      <c r="Z59" s="20">
        <f t="shared" si="99"/>
        <v>11</v>
      </c>
      <c r="AA59" s="20">
        <f t="shared" si="100"/>
        <v>16</v>
      </c>
      <c r="AB59" s="20">
        <f t="shared" si="4"/>
        <v>21</v>
      </c>
      <c r="AC59" s="20">
        <f t="shared" si="5"/>
        <v>26</v>
      </c>
      <c r="AD59" s="20">
        <f t="shared" si="101"/>
        <v>31</v>
      </c>
      <c r="AE59" s="20">
        <f t="shared" si="102"/>
        <v>36</v>
      </c>
      <c r="AF59" s="21">
        <f t="shared" si="68"/>
        <v>-40.5</v>
      </c>
      <c r="AG59" s="134"/>
      <c r="AH59" s="133"/>
      <c r="AI59" s="27"/>
      <c r="AJ59" s="133"/>
      <c r="AK59" s="133"/>
      <c r="AL59" s="27">
        <f t="shared" si="149"/>
        <v>0</v>
      </c>
      <c r="AM59" s="20">
        <f t="shared" si="103"/>
        <v>6</v>
      </c>
      <c r="AN59" s="20">
        <f t="shared" si="104"/>
        <v>11</v>
      </c>
      <c r="AO59" s="20">
        <f t="shared" si="105"/>
        <v>16</v>
      </c>
      <c r="AP59" s="20">
        <f t="shared" si="7"/>
        <v>21</v>
      </c>
      <c r="AQ59" s="20">
        <f t="shared" si="8"/>
        <v>26</v>
      </c>
      <c r="AR59" s="20">
        <f t="shared" si="106"/>
        <v>31</v>
      </c>
      <c r="AS59" s="20">
        <f t="shared" si="107"/>
        <v>36</v>
      </c>
      <c r="AT59" s="21">
        <f t="shared" si="69"/>
        <v>-40.5</v>
      </c>
      <c r="AU59" s="38">
        <f t="shared" si="108"/>
        <v>12.5</v>
      </c>
      <c r="AV59" s="20">
        <f t="shared" si="109"/>
        <v>25</v>
      </c>
      <c r="AW59" s="20">
        <f t="shared" si="110"/>
        <v>34.5</v>
      </c>
      <c r="AX59" s="20">
        <f t="shared" si="111"/>
        <v>-40.5</v>
      </c>
      <c r="AY59" s="20">
        <f t="shared" si="112"/>
        <v>-40.381512150000006</v>
      </c>
      <c r="AZ59" s="21">
        <f t="shared" si="113"/>
        <v>55.5</v>
      </c>
      <c r="BA59" s="21">
        <f t="shared" si="9"/>
        <v>118.5</v>
      </c>
      <c r="BB59" s="39">
        <f t="shared" si="150"/>
        <v>0</v>
      </c>
      <c r="BC59" s="39">
        <f t="shared" si="151"/>
        <v>-121.5</v>
      </c>
      <c r="BD59" s="39">
        <f t="shared" si="152"/>
        <v>0</v>
      </c>
      <c r="BE59" s="40">
        <f t="shared" si="114"/>
        <v>0</v>
      </c>
      <c r="BF59" s="41">
        <f t="shared" si="70"/>
        <v>1</v>
      </c>
      <c r="BG59" s="37">
        <f t="shared" si="165"/>
        <v>1.5</v>
      </c>
      <c r="BH59" s="37">
        <f t="shared" si="167"/>
        <v>1.5</v>
      </c>
      <c r="BI59" s="37">
        <f t="shared" si="169"/>
        <v>1.5</v>
      </c>
      <c r="BJ59" s="37">
        <f t="shared" si="171"/>
        <v>1.5</v>
      </c>
      <c r="BK59" s="37">
        <f t="shared" si="173"/>
        <v>1.5</v>
      </c>
      <c r="BL59" s="37">
        <f t="shared" si="175"/>
        <v>1.5</v>
      </c>
      <c r="BM59" s="37">
        <f t="shared" si="177"/>
        <v>1.5</v>
      </c>
      <c r="BN59" s="37">
        <f t="shared" si="179"/>
        <v>1.5</v>
      </c>
      <c r="BO59" s="37">
        <f t="shared" si="181"/>
        <v>1.5</v>
      </c>
      <c r="BP59" s="37">
        <f t="shared" si="183"/>
        <v>1.5</v>
      </c>
      <c r="BQ59" s="37">
        <f t="shared" si="185"/>
        <v>1.5</v>
      </c>
      <c r="BR59" s="37">
        <f t="shared" si="125"/>
        <v>1.5</v>
      </c>
      <c r="BS59" s="37">
        <f t="shared" si="126"/>
        <v>1.5</v>
      </c>
      <c r="BT59" s="37">
        <f t="shared" si="127"/>
        <v>1.5</v>
      </c>
      <c r="BU59" s="37">
        <f t="shared" si="128"/>
        <v>1.5</v>
      </c>
      <c r="BV59" s="37">
        <f t="shared" si="129"/>
        <v>1.5</v>
      </c>
      <c r="BW59" s="37">
        <f t="shared" si="130"/>
        <v>1.5</v>
      </c>
      <c r="BX59" s="37">
        <f t="shared" si="131"/>
        <v>1.5</v>
      </c>
      <c r="BY59" s="37">
        <f t="shared" si="132"/>
        <v>1.5</v>
      </c>
      <c r="BZ59" s="37">
        <f t="shared" si="133"/>
        <v>1.5</v>
      </c>
      <c r="CA59" s="37">
        <f t="shared" si="134"/>
        <v>1.5</v>
      </c>
      <c r="CB59" s="37">
        <f t="shared" si="135"/>
        <v>1.5</v>
      </c>
      <c r="CC59" s="37">
        <f t="shared" si="136"/>
        <v>1.5</v>
      </c>
      <c r="CD59" s="37">
        <f t="shared" si="137"/>
        <v>1.5</v>
      </c>
      <c r="CE59" s="37">
        <f t="shared" si="138"/>
        <v>1.5</v>
      </c>
      <c r="CF59" s="37">
        <f t="shared" si="139"/>
        <v>1.5</v>
      </c>
      <c r="CG59" s="37">
        <f t="shared" si="140"/>
        <v>1.5</v>
      </c>
      <c r="CH59" s="37">
        <f t="shared" si="141"/>
        <v>1.5</v>
      </c>
      <c r="CI59" s="37">
        <f t="shared" si="142"/>
        <v>1.5</v>
      </c>
      <c r="CJ59" s="37">
        <f t="shared" si="143"/>
        <v>1.5</v>
      </c>
      <c r="CK59" s="37">
        <f t="shared" si="144"/>
        <v>1.5</v>
      </c>
      <c r="CL59" s="37">
        <f t="shared" si="153"/>
        <v>1.5</v>
      </c>
      <c r="CM59" s="37">
        <f t="shared" si="166"/>
        <v>1.5</v>
      </c>
      <c r="CN59" s="37">
        <f t="shared" si="168"/>
        <v>1.5</v>
      </c>
      <c r="CO59" s="37">
        <f t="shared" si="170"/>
        <v>1.5</v>
      </c>
      <c r="CP59" s="37">
        <f t="shared" si="172"/>
        <v>1.5</v>
      </c>
      <c r="CQ59" s="37">
        <f t="shared" si="174"/>
        <v>1.5</v>
      </c>
      <c r="CR59" s="37">
        <f t="shared" si="176"/>
        <v>1.5</v>
      </c>
      <c r="CS59" s="37">
        <f t="shared" si="178"/>
        <v>1.5</v>
      </c>
      <c r="CT59" s="37">
        <f t="shared" si="180"/>
        <v>1.5</v>
      </c>
      <c r="CU59" s="37">
        <f t="shared" si="182"/>
        <v>1.5</v>
      </c>
      <c r="CV59" s="37">
        <f t="shared" si="184"/>
        <v>1.5</v>
      </c>
      <c r="CW59" s="37">
        <f t="shared" si="186"/>
        <v>1.5</v>
      </c>
      <c r="CX59" s="37">
        <f t="shared" si="187"/>
        <v>1.5</v>
      </c>
      <c r="CY59" s="37">
        <f t="shared" si="188"/>
        <v>1.5</v>
      </c>
      <c r="CZ59" s="37">
        <f t="shared" si="189"/>
        <v>1.5</v>
      </c>
      <c r="DA59" s="37">
        <f t="shared" si="190"/>
        <v>1.5</v>
      </c>
      <c r="DB59" s="37">
        <f t="shared" si="191"/>
        <v>1.5</v>
      </c>
      <c r="DC59" s="37">
        <f t="shared" si="192"/>
        <v>1.5</v>
      </c>
      <c r="DD59" s="37">
        <f t="shared" si="193"/>
        <v>1.5</v>
      </c>
      <c r="DE59" s="37">
        <f t="shared" si="194"/>
        <v>1.5</v>
      </c>
      <c r="DF59" s="37">
        <f t="shared" si="195"/>
        <v>1.5</v>
      </c>
      <c r="DG59" s="37">
        <f t="shared" si="196"/>
        <v>1.5</v>
      </c>
      <c r="DH59" s="37">
        <f t="shared" si="197"/>
        <v>1.5</v>
      </c>
      <c r="DI59" s="37">
        <f>IF($R59&gt;$R$58,1)+IF($R59=$R$58,0.5)+IF($AF59&gt;$AF$58,1)+IF($AF59=$AF$58,0.5)+IF($AT59&gt;$AT$58,1)+IF($AT59=$AT$58,0.5)</f>
        <v>1.5</v>
      </c>
      <c r="DJ59" s="36"/>
      <c r="DK59" s="37">
        <f t="shared" si="161"/>
        <v>1.5</v>
      </c>
      <c r="DL59" s="37">
        <f t="shared" si="162"/>
        <v>1.5</v>
      </c>
      <c r="DM59" s="37">
        <f t="shared" si="163"/>
        <v>1.5</v>
      </c>
      <c r="DN59" s="37">
        <f t="shared" si="164"/>
        <v>1.5</v>
      </c>
      <c r="DO59" s="37">
        <f t="shared" si="72"/>
        <v>1.5</v>
      </c>
      <c r="DP59" s="37">
        <f t="shared" si="73"/>
        <v>1.5</v>
      </c>
      <c r="DQ59" s="37">
        <f t="shared" si="74"/>
        <v>1.5</v>
      </c>
      <c r="DR59" s="37">
        <f t="shared" si="75"/>
        <v>1.5</v>
      </c>
      <c r="DS59" s="37">
        <f t="shared" si="76"/>
        <v>1.5</v>
      </c>
      <c r="DT59" s="37">
        <f t="shared" si="77"/>
        <v>1.5</v>
      </c>
      <c r="DU59" s="37">
        <f t="shared" si="78"/>
        <v>1.5</v>
      </c>
      <c r="DV59" s="37">
        <f t="shared" si="79"/>
        <v>1.5</v>
      </c>
      <c r="DW59" s="37">
        <f t="shared" si="80"/>
        <v>1.5</v>
      </c>
      <c r="DX59" s="37">
        <f t="shared" si="81"/>
        <v>1.5</v>
      </c>
      <c r="DY59" s="37">
        <f t="shared" si="82"/>
        <v>1.5</v>
      </c>
      <c r="DZ59" s="37">
        <f t="shared" si="83"/>
        <v>1.5</v>
      </c>
      <c r="EA59" s="37">
        <f t="shared" si="84"/>
        <v>1.5</v>
      </c>
      <c r="EB59" s="37">
        <f t="shared" si="85"/>
        <v>1.5</v>
      </c>
      <c r="EC59" s="37">
        <f t="shared" si="86"/>
        <v>1.5</v>
      </c>
      <c r="ED59" s="37">
        <f t="shared" si="87"/>
        <v>1.5</v>
      </c>
      <c r="EE59" s="37">
        <f t="shared" si="88"/>
        <v>1.5</v>
      </c>
      <c r="EF59" s="37">
        <f t="shared" si="89"/>
        <v>1.5</v>
      </c>
      <c r="EG59" s="37">
        <f t="shared" si="90"/>
        <v>1.5</v>
      </c>
      <c r="EH59" s="37">
        <f t="shared" si="91"/>
        <v>1.5</v>
      </c>
    </row>
    <row r="60" spans="1:138" ht="20.25" customHeight="1">
      <c r="A60" s="55">
        <f t="shared" si="92"/>
        <v>1</v>
      </c>
      <c r="B60" s="49">
        <v>57</v>
      </c>
      <c r="C60" s="57" t="str">
        <f>'Ordine Entrata'!B60</f>
        <v> </v>
      </c>
      <c r="D60" s="58" t="str">
        <f>'Ordine Entrata'!D60</f>
        <v> </v>
      </c>
      <c r="E60" s="134"/>
      <c r="F60" s="133"/>
      <c r="G60" s="4"/>
      <c r="H60" s="133"/>
      <c r="I60" s="133"/>
      <c r="J60" s="4">
        <f t="shared" si="145"/>
        <v>0</v>
      </c>
      <c r="K60" s="20">
        <f t="shared" si="93"/>
        <v>6</v>
      </c>
      <c r="L60" s="20">
        <f t="shared" si="94"/>
        <v>11</v>
      </c>
      <c r="M60" s="20">
        <f t="shared" si="95"/>
        <v>16</v>
      </c>
      <c r="N60" s="20">
        <f t="shared" si="146"/>
        <v>21</v>
      </c>
      <c r="O60" s="20">
        <f t="shared" si="147"/>
        <v>26</v>
      </c>
      <c r="P60" s="20">
        <f t="shared" si="96"/>
        <v>31</v>
      </c>
      <c r="Q60" s="20">
        <f t="shared" si="97"/>
        <v>36</v>
      </c>
      <c r="R60" s="21">
        <f t="shared" si="67"/>
        <v>-40.5</v>
      </c>
      <c r="S60" s="134"/>
      <c r="T60" s="133"/>
      <c r="U60" s="27"/>
      <c r="V60" s="133"/>
      <c r="W60" s="133"/>
      <c r="X60" s="27">
        <f t="shared" si="148"/>
        <v>0</v>
      </c>
      <c r="Y60" s="20">
        <f t="shared" si="98"/>
        <v>6</v>
      </c>
      <c r="Z60" s="20">
        <f t="shared" si="99"/>
        <v>11</v>
      </c>
      <c r="AA60" s="20">
        <f t="shared" si="100"/>
        <v>16</v>
      </c>
      <c r="AB60" s="20">
        <f t="shared" si="4"/>
        <v>21</v>
      </c>
      <c r="AC60" s="20">
        <f t="shared" si="5"/>
        <v>26</v>
      </c>
      <c r="AD60" s="20">
        <f t="shared" si="101"/>
        <v>31</v>
      </c>
      <c r="AE60" s="20">
        <f t="shared" si="102"/>
        <v>36</v>
      </c>
      <c r="AF60" s="21">
        <f t="shared" si="68"/>
        <v>-40.5</v>
      </c>
      <c r="AG60" s="134"/>
      <c r="AH60" s="133"/>
      <c r="AI60" s="27"/>
      <c r="AJ60" s="133"/>
      <c r="AK60" s="133"/>
      <c r="AL60" s="27">
        <f t="shared" si="149"/>
        <v>0</v>
      </c>
      <c r="AM60" s="20">
        <f t="shared" si="103"/>
        <v>6</v>
      </c>
      <c r="AN60" s="20">
        <f t="shared" si="104"/>
        <v>11</v>
      </c>
      <c r="AO60" s="20">
        <f t="shared" si="105"/>
        <v>16</v>
      </c>
      <c r="AP60" s="20">
        <f t="shared" si="7"/>
        <v>21</v>
      </c>
      <c r="AQ60" s="20">
        <f t="shared" si="8"/>
        <v>26</v>
      </c>
      <c r="AR60" s="20">
        <f t="shared" si="106"/>
        <v>31</v>
      </c>
      <c r="AS60" s="20">
        <f t="shared" si="107"/>
        <v>36</v>
      </c>
      <c r="AT60" s="21">
        <f t="shared" si="69"/>
        <v>-40.5</v>
      </c>
      <c r="AU60" s="38">
        <f t="shared" si="108"/>
        <v>12.5</v>
      </c>
      <c r="AV60" s="20">
        <f t="shared" si="109"/>
        <v>25</v>
      </c>
      <c r="AW60" s="20">
        <f t="shared" si="110"/>
        <v>34.5</v>
      </c>
      <c r="AX60" s="20">
        <f t="shared" si="111"/>
        <v>-40.5</v>
      </c>
      <c r="AY60" s="20">
        <f t="shared" si="112"/>
        <v>-40.381512150000006</v>
      </c>
      <c r="AZ60" s="21">
        <f t="shared" si="113"/>
        <v>55.5</v>
      </c>
      <c r="BA60" s="21">
        <f t="shared" si="9"/>
        <v>118.5</v>
      </c>
      <c r="BB60" s="39">
        <f t="shared" si="150"/>
        <v>0</v>
      </c>
      <c r="BC60" s="39">
        <f t="shared" si="151"/>
        <v>-121.5</v>
      </c>
      <c r="BD60" s="39">
        <f t="shared" si="152"/>
        <v>0</v>
      </c>
      <c r="BE60" s="40">
        <f t="shared" si="114"/>
        <v>0</v>
      </c>
      <c r="BF60" s="41">
        <f t="shared" si="70"/>
        <v>1</v>
      </c>
      <c r="BG60" s="37">
        <f t="shared" si="165"/>
        <v>1.5</v>
      </c>
      <c r="BH60" s="37">
        <f t="shared" si="167"/>
        <v>1.5</v>
      </c>
      <c r="BI60" s="37">
        <f t="shared" si="169"/>
        <v>1.5</v>
      </c>
      <c r="BJ60" s="37">
        <f t="shared" si="171"/>
        <v>1.5</v>
      </c>
      <c r="BK60" s="37">
        <f t="shared" si="173"/>
        <v>1.5</v>
      </c>
      <c r="BL60" s="37">
        <f t="shared" si="175"/>
        <v>1.5</v>
      </c>
      <c r="BM60" s="37">
        <f t="shared" si="177"/>
        <v>1.5</v>
      </c>
      <c r="BN60" s="37">
        <f t="shared" si="179"/>
        <v>1.5</v>
      </c>
      <c r="BO60" s="37">
        <f t="shared" si="181"/>
        <v>1.5</v>
      </c>
      <c r="BP60" s="37">
        <f t="shared" si="183"/>
        <v>1.5</v>
      </c>
      <c r="BQ60" s="37">
        <f t="shared" si="185"/>
        <v>1.5</v>
      </c>
      <c r="BR60" s="37">
        <f t="shared" si="125"/>
        <v>1.5</v>
      </c>
      <c r="BS60" s="37">
        <f t="shared" si="126"/>
        <v>1.5</v>
      </c>
      <c r="BT60" s="37">
        <f t="shared" si="127"/>
        <v>1.5</v>
      </c>
      <c r="BU60" s="37">
        <f t="shared" si="128"/>
        <v>1.5</v>
      </c>
      <c r="BV60" s="37">
        <f t="shared" si="129"/>
        <v>1.5</v>
      </c>
      <c r="BW60" s="37">
        <f t="shared" si="130"/>
        <v>1.5</v>
      </c>
      <c r="BX60" s="37">
        <f t="shared" si="131"/>
        <v>1.5</v>
      </c>
      <c r="BY60" s="37">
        <f t="shared" si="132"/>
        <v>1.5</v>
      </c>
      <c r="BZ60" s="37">
        <f t="shared" si="133"/>
        <v>1.5</v>
      </c>
      <c r="CA60" s="37">
        <f t="shared" si="134"/>
        <v>1.5</v>
      </c>
      <c r="CB60" s="37">
        <f t="shared" si="135"/>
        <v>1.5</v>
      </c>
      <c r="CC60" s="37">
        <f t="shared" si="136"/>
        <v>1.5</v>
      </c>
      <c r="CD60" s="37">
        <f t="shared" si="137"/>
        <v>1.5</v>
      </c>
      <c r="CE60" s="37">
        <f t="shared" si="138"/>
        <v>1.5</v>
      </c>
      <c r="CF60" s="37">
        <f t="shared" si="139"/>
        <v>1.5</v>
      </c>
      <c r="CG60" s="37">
        <f t="shared" si="140"/>
        <v>1.5</v>
      </c>
      <c r="CH60" s="37">
        <f t="shared" si="141"/>
        <v>1.5</v>
      </c>
      <c r="CI60" s="37">
        <f t="shared" si="142"/>
        <v>1.5</v>
      </c>
      <c r="CJ60" s="37">
        <f t="shared" si="143"/>
        <v>1.5</v>
      </c>
      <c r="CK60" s="37">
        <f t="shared" si="144"/>
        <v>1.5</v>
      </c>
      <c r="CL60" s="37">
        <f t="shared" si="153"/>
        <v>1.5</v>
      </c>
      <c r="CM60" s="37">
        <f t="shared" si="166"/>
        <v>1.5</v>
      </c>
      <c r="CN60" s="37">
        <f t="shared" si="168"/>
        <v>1.5</v>
      </c>
      <c r="CO60" s="37">
        <f t="shared" si="170"/>
        <v>1.5</v>
      </c>
      <c r="CP60" s="37">
        <f t="shared" si="172"/>
        <v>1.5</v>
      </c>
      <c r="CQ60" s="37">
        <f t="shared" si="174"/>
        <v>1.5</v>
      </c>
      <c r="CR60" s="37">
        <f t="shared" si="176"/>
        <v>1.5</v>
      </c>
      <c r="CS60" s="37">
        <f t="shared" si="178"/>
        <v>1.5</v>
      </c>
      <c r="CT60" s="37">
        <f t="shared" si="180"/>
        <v>1.5</v>
      </c>
      <c r="CU60" s="37">
        <f t="shared" si="182"/>
        <v>1.5</v>
      </c>
      <c r="CV60" s="37">
        <f t="shared" si="184"/>
        <v>1.5</v>
      </c>
      <c r="CW60" s="37">
        <f t="shared" si="186"/>
        <v>1.5</v>
      </c>
      <c r="CX60" s="37">
        <f t="shared" si="187"/>
        <v>1.5</v>
      </c>
      <c r="CY60" s="37">
        <f t="shared" si="188"/>
        <v>1.5</v>
      </c>
      <c r="CZ60" s="37">
        <f t="shared" si="189"/>
        <v>1.5</v>
      </c>
      <c r="DA60" s="37">
        <f t="shared" si="190"/>
        <v>1.5</v>
      </c>
      <c r="DB60" s="37">
        <f t="shared" si="191"/>
        <v>1.5</v>
      </c>
      <c r="DC60" s="37">
        <f t="shared" si="192"/>
        <v>1.5</v>
      </c>
      <c r="DD60" s="37">
        <f t="shared" si="193"/>
        <v>1.5</v>
      </c>
      <c r="DE60" s="37">
        <f t="shared" si="194"/>
        <v>1.5</v>
      </c>
      <c r="DF60" s="37">
        <f t="shared" si="195"/>
        <v>1.5</v>
      </c>
      <c r="DG60" s="37">
        <f t="shared" si="196"/>
        <v>1.5</v>
      </c>
      <c r="DH60" s="37">
        <f t="shared" si="197"/>
        <v>1.5</v>
      </c>
      <c r="DI60" s="37">
        <f>IF($R60&gt;$R$58,1)+IF($R60=$R$58,0.5)+IF($AF60&gt;$AF$58,1)+IF($AF60=$AF$58,0.5)+IF($AT60&gt;$AT$58,1)+IF($AT60=$AT$58,0.5)</f>
        <v>1.5</v>
      </c>
      <c r="DJ60" s="37">
        <f>IF($R60&gt;$R$59,1)+IF($R60=$R$59,0.5)+IF($AF60&gt;$AF$59,1)+IF($AF60=$AF$59,0.5)+IF($AT60&gt;$AT$59,1)+IF($AT60=$AT$59,0.5)</f>
        <v>1.5</v>
      </c>
      <c r="DK60" s="36"/>
      <c r="DL60" s="37">
        <f t="shared" si="162"/>
        <v>1.5</v>
      </c>
      <c r="DM60" s="37">
        <f t="shared" si="163"/>
        <v>1.5</v>
      </c>
      <c r="DN60" s="37">
        <f t="shared" si="164"/>
        <v>1.5</v>
      </c>
      <c r="DO60" s="37">
        <f t="shared" si="72"/>
        <v>1.5</v>
      </c>
      <c r="DP60" s="37">
        <f t="shared" si="73"/>
        <v>1.5</v>
      </c>
      <c r="DQ60" s="37">
        <f t="shared" si="74"/>
        <v>1.5</v>
      </c>
      <c r="DR60" s="37">
        <f t="shared" si="75"/>
        <v>1.5</v>
      </c>
      <c r="DS60" s="37">
        <f t="shared" si="76"/>
        <v>1.5</v>
      </c>
      <c r="DT60" s="37">
        <f t="shared" si="77"/>
        <v>1.5</v>
      </c>
      <c r="DU60" s="37">
        <f t="shared" si="78"/>
        <v>1.5</v>
      </c>
      <c r="DV60" s="37">
        <f t="shared" si="79"/>
        <v>1.5</v>
      </c>
      <c r="DW60" s="37">
        <f t="shared" si="80"/>
        <v>1.5</v>
      </c>
      <c r="DX60" s="37">
        <f t="shared" si="81"/>
        <v>1.5</v>
      </c>
      <c r="DY60" s="37">
        <f t="shared" si="82"/>
        <v>1.5</v>
      </c>
      <c r="DZ60" s="37">
        <f t="shared" si="83"/>
        <v>1.5</v>
      </c>
      <c r="EA60" s="37">
        <f t="shared" si="84"/>
        <v>1.5</v>
      </c>
      <c r="EB60" s="37">
        <f t="shared" si="85"/>
        <v>1.5</v>
      </c>
      <c r="EC60" s="37">
        <f t="shared" si="86"/>
        <v>1.5</v>
      </c>
      <c r="ED60" s="37">
        <f t="shared" si="87"/>
        <v>1.5</v>
      </c>
      <c r="EE60" s="37">
        <f t="shared" si="88"/>
        <v>1.5</v>
      </c>
      <c r="EF60" s="37">
        <f t="shared" si="89"/>
        <v>1.5</v>
      </c>
      <c r="EG60" s="37">
        <f t="shared" si="90"/>
        <v>1.5</v>
      </c>
      <c r="EH60" s="37">
        <f t="shared" si="91"/>
        <v>1.5</v>
      </c>
    </row>
    <row r="61" spans="1:138" ht="20.25" customHeight="1">
      <c r="A61" s="55">
        <f t="shared" si="92"/>
        <v>1</v>
      </c>
      <c r="B61" s="50">
        <v>58</v>
      </c>
      <c r="C61" s="57" t="str">
        <f>'Ordine Entrata'!B61</f>
        <v> </v>
      </c>
      <c r="D61" s="58" t="str">
        <f>'Ordine Entrata'!D61</f>
        <v> </v>
      </c>
      <c r="E61" s="134"/>
      <c r="F61" s="133"/>
      <c r="G61" s="4"/>
      <c r="H61" s="133"/>
      <c r="I61" s="133"/>
      <c r="J61" s="4">
        <f t="shared" si="145"/>
        <v>0</v>
      </c>
      <c r="K61" s="20">
        <f t="shared" si="93"/>
        <v>6</v>
      </c>
      <c r="L61" s="20">
        <f t="shared" si="94"/>
        <v>11</v>
      </c>
      <c r="M61" s="20">
        <f t="shared" si="95"/>
        <v>16</v>
      </c>
      <c r="N61" s="20">
        <f t="shared" si="146"/>
        <v>21</v>
      </c>
      <c r="O61" s="20">
        <f t="shared" si="147"/>
        <v>26</v>
      </c>
      <c r="P61" s="20">
        <f t="shared" si="96"/>
        <v>31</v>
      </c>
      <c r="Q61" s="20">
        <f t="shared" si="97"/>
        <v>36</v>
      </c>
      <c r="R61" s="21">
        <f t="shared" si="67"/>
        <v>-40.5</v>
      </c>
      <c r="S61" s="134"/>
      <c r="T61" s="133"/>
      <c r="U61" s="27"/>
      <c r="V61" s="133"/>
      <c r="W61" s="133"/>
      <c r="X61" s="27">
        <f t="shared" si="148"/>
        <v>0</v>
      </c>
      <c r="Y61" s="20">
        <f t="shared" si="98"/>
        <v>6</v>
      </c>
      <c r="Z61" s="20">
        <f t="shared" si="99"/>
        <v>11</v>
      </c>
      <c r="AA61" s="20">
        <f t="shared" si="100"/>
        <v>16</v>
      </c>
      <c r="AB61" s="20">
        <f t="shared" si="4"/>
        <v>21</v>
      </c>
      <c r="AC61" s="20">
        <f t="shared" si="5"/>
        <v>26</v>
      </c>
      <c r="AD61" s="20">
        <f t="shared" si="101"/>
        <v>31</v>
      </c>
      <c r="AE61" s="20">
        <f t="shared" si="102"/>
        <v>36</v>
      </c>
      <c r="AF61" s="21">
        <f t="shared" si="68"/>
        <v>-40.5</v>
      </c>
      <c r="AG61" s="134"/>
      <c r="AH61" s="133"/>
      <c r="AI61" s="27"/>
      <c r="AJ61" s="133"/>
      <c r="AK61" s="133"/>
      <c r="AL61" s="27">
        <f t="shared" si="149"/>
        <v>0</v>
      </c>
      <c r="AM61" s="20">
        <f t="shared" si="103"/>
        <v>6</v>
      </c>
      <c r="AN61" s="20">
        <f t="shared" si="104"/>
        <v>11</v>
      </c>
      <c r="AO61" s="20">
        <f t="shared" si="105"/>
        <v>16</v>
      </c>
      <c r="AP61" s="20">
        <f t="shared" si="7"/>
        <v>21</v>
      </c>
      <c r="AQ61" s="20">
        <f t="shared" si="8"/>
        <v>26</v>
      </c>
      <c r="AR61" s="20">
        <f t="shared" si="106"/>
        <v>31</v>
      </c>
      <c r="AS61" s="20">
        <f t="shared" si="107"/>
        <v>36</v>
      </c>
      <c r="AT61" s="21">
        <f t="shared" si="69"/>
        <v>-40.5</v>
      </c>
      <c r="AU61" s="38">
        <f t="shared" si="108"/>
        <v>12.5</v>
      </c>
      <c r="AV61" s="20">
        <f t="shared" si="109"/>
        <v>25</v>
      </c>
      <c r="AW61" s="20">
        <f t="shared" si="110"/>
        <v>34.5</v>
      </c>
      <c r="AX61" s="20">
        <f t="shared" si="111"/>
        <v>-40.5</v>
      </c>
      <c r="AY61" s="20">
        <f t="shared" si="112"/>
        <v>-40.381512150000006</v>
      </c>
      <c r="AZ61" s="21">
        <f t="shared" si="113"/>
        <v>55.5</v>
      </c>
      <c r="BA61" s="21">
        <f t="shared" si="9"/>
        <v>118.5</v>
      </c>
      <c r="BB61" s="39">
        <f t="shared" si="150"/>
        <v>0</v>
      </c>
      <c r="BC61" s="39">
        <f t="shared" si="151"/>
        <v>-121.5</v>
      </c>
      <c r="BD61" s="39">
        <f t="shared" si="152"/>
        <v>0</v>
      </c>
      <c r="BE61" s="40">
        <f t="shared" si="114"/>
        <v>0</v>
      </c>
      <c r="BF61" s="41">
        <f t="shared" si="70"/>
        <v>1</v>
      </c>
      <c r="BG61" s="37">
        <f t="shared" si="165"/>
        <v>1.5</v>
      </c>
      <c r="BH61" s="37">
        <f t="shared" si="167"/>
        <v>1.5</v>
      </c>
      <c r="BI61" s="37">
        <f t="shared" si="169"/>
        <v>1.5</v>
      </c>
      <c r="BJ61" s="37">
        <f t="shared" si="171"/>
        <v>1.5</v>
      </c>
      <c r="BK61" s="37">
        <f t="shared" si="173"/>
        <v>1.5</v>
      </c>
      <c r="BL61" s="37">
        <f t="shared" si="175"/>
        <v>1.5</v>
      </c>
      <c r="BM61" s="37">
        <f t="shared" si="177"/>
        <v>1.5</v>
      </c>
      <c r="BN61" s="37">
        <f t="shared" si="179"/>
        <v>1.5</v>
      </c>
      <c r="BO61" s="37">
        <f t="shared" si="181"/>
        <v>1.5</v>
      </c>
      <c r="BP61" s="37">
        <f t="shared" si="183"/>
        <v>1.5</v>
      </c>
      <c r="BQ61" s="37">
        <f t="shared" si="185"/>
        <v>1.5</v>
      </c>
      <c r="BR61" s="37">
        <f t="shared" si="125"/>
        <v>1.5</v>
      </c>
      <c r="BS61" s="37">
        <f t="shared" si="126"/>
        <v>1.5</v>
      </c>
      <c r="BT61" s="37">
        <f t="shared" si="127"/>
        <v>1.5</v>
      </c>
      <c r="BU61" s="37">
        <f t="shared" si="128"/>
        <v>1.5</v>
      </c>
      <c r="BV61" s="37">
        <f t="shared" si="129"/>
        <v>1.5</v>
      </c>
      <c r="BW61" s="37">
        <f t="shared" si="130"/>
        <v>1.5</v>
      </c>
      <c r="BX61" s="37">
        <f t="shared" si="131"/>
        <v>1.5</v>
      </c>
      <c r="BY61" s="37">
        <f t="shared" si="132"/>
        <v>1.5</v>
      </c>
      <c r="BZ61" s="37">
        <f t="shared" si="133"/>
        <v>1.5</v>
      </c>
      <c r="CA61" s="37">
        <f t="shared" si="134"/>
        <v>1.5</v>
      </c>
      <c r="CB61" s="37">
        <f t="shared" si="135"/>
        <v>1.5</v>
      </c>
      <c r="CC61" s="37">
        <f t="shared" si="136"/>
        <v>1.5</v>
      </c>
      <c r="CD61" s="37">
        <f t="shared" si="137"/>
        <v>1.5</v>
      </c>
      <c r="CE61" s="37">
        <f t="shared" si="138"/>
        <v>1.5</v>
      </c>
      <c r="CF61" s="37">
        <f t="shared" si="139"/>
        <v>1.5</v>
      </c>
      <c r="CG61" s="37">
        <f t="shared" si="140"/>
        <v>1.5</v>
      </c>
      <c r="CH61" s="37">
        <f t="shared" si="141"/>
        <v>1.5</v>
      </c>
      <c r="CI61" s="37">
        <f t="shared" si="142"/>
        <v>1.5</v>
      </c>
      <c r="CJ61" s="37">
        <f t="shared" si="143"/>
        <v>1.5</v>
      </c>
      <c r="CK61" s="37">
        <f t="shared" si="144"/>
        <v>1.5</v>
      </c>
      <c r="CL61" s="37">
        <f t="shared" si="153"/>
        <v>1.5</v>
      </c>
      <c r="CM61" s="37">
        <f t="shared" si="166"/>
        <v>1.5</v>
      </c>
      <c r="CN61" s="37">
        <f t="shared" si="168"/>
        <v>1.5</v>
      </c>
      <c r="CO61" s="37">
        <f t="shared" si="170"/>
        <v>1.5</v>
      </c>
      <c r="CP61" s="37">
        <f t="shared" si="172"/>
        <v>1.5</v>
      </c>
      <c r="CQ61" s="37">
        <f t="shared" si="174"/>
        <v>1.5</v>
      </c>
      <c r="CR61" s="37">
        <f t="shared" si="176"/>
        <v>1.5</v>
      </c>
      <c r="CS61" s="37">
        <f t="shared" si="178"/>
        <v>1.5</v>
      </c>
      <c r="CT61" s="37">
        <f t="shared" si="180"/>
        <v>1.5</v>
      </c>
      <c r="CU61" s="37">
        <f t="shared" si="182"/>
        <v>1.5</v>
      </c>
      <c r="CV61" s="37">
        <f t="shared" si="184"/>
        <v>1.5</v>
      </c>
      <c r="CW61" s="37">
        <f t="shared" si="186"/>
        <v>1.5</v>
      </c>
      <c r="CX61" s="37">
        <f t="shared" si="187"/>
        <v>1.5</v>
      </c>
      <c r="CY61" s="37">
        <f t="shared" si="188"/>
        <v>1.5</v>
      </c>
      <c r="CZ61" s="37">
        <f t="shared" si="189"/>
        <v>1.5</v>
      </c>
      <c r="DA61" s="37">
        <f t="shared" si="190"/>
        <v>1.5</v>
      </c>
      <c r="DB61" s="37">
        <f t="shared" si="191"/>
        <v>1.5</v>
      </c>
      <c r="DC61" s="37">
        <f t="shared" si="192"/>
        <v>1.5</v>
      </c>
      <c r="DD61" s="37">
        <f t="shared" si="193"/>
        <v>1.5</v>
      </c>
      <c r="DE61" s="37">
        <f t="shared" si="194"/>
        <v>1.5</v>
      </c>
      <c r="DF61" s="37">
        <f t="shared" si="195"/>
        <v>1.5</v>
      </c>
      <c r="DG61" s="37">
        <f t="shared" si="196"/>
        <v>1.5</v>
      </c>
      <c r="DH61" s="37">
        <f t="shared" si="197"/>
        <v>1.5</v>
      </c>
      <c r="DI61" s="37">
        <f>IF($R61&gt;$R$58,1)+IF($R61=$R$58,0.5)+IF($AF61&gt;$AF$58,1)+IF($AF61=$AF$58,0.5)+IF($AT61&gt;$AT$58,1)+IF($AT61=$AT$58,0.5)</f>
        <v>1.5</v>
      </c>
      <c r="DJ61" s="37">
        <f>IF($R61&gt;$R$59,1)+IF($R61=$R$59,0.5)+IF($AF61&gt;$AF$59,1)+IF($AF61=$AF$59,0.5)+IF($AT61&gt;$AT$59,1)+IF($AT61=$AT$59,0.5)</f>
        <v>1.5</v>
      </c>
      <c r="DK61" s="37">
        <f>IF($R61&gt;$R$60,1)+IF($R61=$R$60,0.5)+IF($AF61&gt;$AF$60,1)+IF($AF61=$AF$60,0.5)+IF($AT61&gt;$AT$60,1)+IF($AT61=$AT$60,0.5)</f>
        <v>1.5</v>
      </c>
      <c r="DL61" s="36"/>
      <c r="DM61" s="37">
        <f t="shared" si="163"/>
        <v>1.5</v>
      </c>
      <c r="DN61" s="37">
        <f t="shared" si="164"/>
        <v>1.5</v>
      </c>
      <c r="DO61" s="37">
        <f t="shared" si="72"/>
        <v>1.5</v>
      </c>
      <c r="DP61" s="37">
        <f t="shared" si="73"/>
        <v>1.5</v>
      </c>
      <c r="DQ61" s="37">
        <f t="shared" si="74"/>
        <v>1.5</v>
      </c>
      <c r="DR61" s="37">
        <f t="shared" si="75"/>
        <v>1.5</v>
      </c>
      <c r="DS61" s="37">
        <f t="shared" si="76"/>
        <v>1.5</v>
      </c>
      <c r="DT61" s="37">
        <f t="shared" si="77"/>
        <v>1.5</v>
      </c>
      <c r="DU61" s="37">
        <f t="shared" si="78"/>
        <v>1.5</v>
      </c>
      <c r="DV61" s="37">
        <f t="shared" si="79"/>
        <v>1.5</v>
      </c>
      <c r="DW61" s="37">
        <f t="shared" si="80"/>
        <v>1.5</v>
      </c>
      <c r="DX61" s="37">
        <f t="shared" si="81"/>
        <v>1.5</v>
      </c>
      <c r="DY61" s="37">
        <f t="shared" si="82"/>
        <v>1.5</v>
      </c>
      <c r="DZ61" s="37">
        <f t="shared" si="83"/>
        <v>1.5</v>
      </c>
      <c r="EA61" s="37">
        <f t="shared" si="84"/>
        <v>1.5</v>
      </c>
      <c r="EB61" s="37">
        <f t="shared" si="85"/>
        <v>1.5</v>
      </c>
      <c r="EC61" s="37">
        <f t="shared" si="86"/>
        <v>1.5</v>
      </c>
      <c r="ED61" s="37">
        <f t="shared" si="87"/>
        <v>1.5</v>
      </c>
      <c r="EE61" s="37">
        <f t="shared" si="88"/>
        <v>1.5</v>
      </c>
      <c r="EF61" s="37">
        <f t="shared" si="89"/>
        <v>1.5</v>
      </c>
      <c r="EG61" s="37">
        <f t="shared" si="90"/>
        <v>1.5</v>
      </c>
      <c r="EH61" s="37">
        <f t="shared" si="91"/>
        <v>1.5</v>
      </c>
    </row>
    <row r="62" spans="1:138" ht="20.25" customHeight="1">
      <c r="A62" s="55">
        <f t="shared" si="92"/>
        <v>1</v>
      </c>
      <c r="B62" s="49">
        <v>59</v>
      </c>
      <c r="C62" s="57" t="str">
        <f>'Ordine Entrata'!B62</f>
        <v> </v>
      </c>
      <c r="D62" s="58" t="str">
        <f>'Ordine Entrata'!D62</f>
        <v> </v>
      </c>
      <c r="E62" s="134"/>
      <c r="F62" s="133"/>
      <c r="G62" s="4"/>
      <c r="H62" s="133"/>
      <c r="I62" s="133"/>
      <c r="J62" s="4">
        <f t="shared" si="145"/>
        <v>0</v>
      </c>
      <c r="K62" s="20">
        <f t="shared" si="93"/>
        <v>6</v>
      </c>
      <c r="L62" s="20">
        <f t="shared" si="94"/>
        <v>11</v>
      </c>
      <c r="M62" s="20">
        <f t="shared" si="95"/>
        <v>16</v>
      </c>
      <c r="N62" s="20">
        <f t="shared" si="146"/>
        <v>21</v>
      </c>
      <c r="O62" s="20">
        <f t="shared" si="147"/>
        <v>26</v>
      </c>
      <c r="P62" s="20">
        <f t="shared" si="96"/>
        <v>31</v>
      </c>
      <c r="Q62" s="20">
        <f t="shared" si="97"/>
        <v>36</v>
      </c>
      <c r="R62" s="21">
        <f t="shared" si="67"/>
        <v>-40.5</v>
      </c>
      <c r="S62" s="134"/>
      <c r="T62" s="133"/>
      <c r="U62" s="27"/>
      <c r="V62" s="133"/>
      <c r="W62" s="133"/>
      <c r="X62" s="27">
        <f t="shared" si="148"/>
        <v>0</v>
      </c>
      <c r="Y62" s="20">
        <f t="shared" si="98"/>
        <v>6</v>
      </c>
      <c r="Z62" s="20">
        <f t="shared" si="99"/>
        <v>11</v>
      </c>
      <c r="AA62" s="20">
        <f t="shared" si="100"/>
        <v>16</v>
      </c>
      <c r="AB62" s="20">
        <f t="shared" si="4"/>
        <v>21</v>
      </c>
      <c r="AC62" s="20">
        <f t="shared" si="5"/>
        <v>26</v>
      </c>
      <c r="AD62" s="20">
        <f t="shared" si="101"/>
        <v>31</v>
      </c>
      <c r="AE62" s="20">
        <f t="shared" si="102"/>
        <v>36</v>
      </c>
      <c r="AF62" s="21">
        <f t="shared" si="68"/>
        <v>-40.5</v>
      </c>
      <c r="AG62" s="134"/>
      <c r="AH62" s="133"/>
      <c r="AI62" s="27"/>
      <c r="AJ62" s="133"/>
      <c r="AK62" s="133"/>
      <c r="AL62" s="27">
        <f t="shared" si="149"/>
        <v>0</v>
      </c>
      <c r="AM62" s="20">
        <f t="shared" si="103"/>
        <v>6</v>
      </c>
      <c r="AN62" s="20">
        <f t="shared" si="104"/>
        <v>11</v>
      </c>
      <c r="AO62" s="20">
        <f t="shared" si="105"/>
        <v>16</v>
      </c>
      <c r="AP62" s="20">
        <f t="shared" si="7"/>
        <v>21</v>
      </c>
      <c r="AQ62" s="20">
        <f t="shared" si="8"/>
        <v>26</v>
      </c>
      <c r="AR62" s="20">
        <f t="shared" si="106"/>
        <v>31</v>
      </c>
      <c r="AS62" s="20">
        <f t="shared" si="107"/>
        <v>36</v>
      </c>
      <c r="AT62" s="21">
        <f t="shared" si="69"/>
        <v>-40.5</v>
      </c>
      <c r="AU62" s="38">
        <f t="shared" si="108"/>
        <v>12.5</v>
      </c>
      <c r="AV62" s="20">
        <f t="shared" si="109"/>
        <v>25</v>
      </c>
      <c r="AW62" s="20">
        <f t="shared" si="110"/>
        <v>34.5</v>
      </c>
      <c r="AX62" s="20">
        <f t="shared" si="111"/>
        <v>-40.5</v>
      </c>
      <c r="AY62" s="20">
        <f t="shared" si="112"/>
        <v>-40.381512150000006</v>
      </c>
      <c r="AZ62" s="21">
        <f t="shared" si="113"/>
        <v>55.5</v>
      </c>
      <c r="BA62" s="21">
        <f t="shared" si="9"/>
        <v>118.5</v>
      </c>
      <c r="BB62" s="39">
        <f t="shared" si="150"/>
        <v>0</v>
      </c>
      <c r="BC62" s="39">
        <f t="shared" si="151"/>
        <v>-121.5</v>
      </c>
      <c r="BD62" s="39">
        <f t="shared" si="152"/>
        <v>0</v>
      </c>
      <c r="BE62" s="40">
        <f t="shared" si="114"/>
        <v>0</v>
      </c>
      <c r="BF62" s="41">
        <f t="shared" si="70"/>
        <v>1</v>
      </c>
      <c r="BG62" s="37">
        <f t="shared" si="165"/>
        <v>1.5</v>
      </c>
      <c r="BH62" s="37">
        <f t="shared" si="167"/>
        <v>1.5</v>
      </c>
      <c r="BI62" s="37">
        <f t="shared" si="169"/>
        <v>1.5</v>
      </c>
      <c r="BJ62" s="37">
        <f t="shared" si="171"/>
        <v>1.5</v>
      </c>
      <c r="BK62" s="37">
        <f t="shared" si="173"/>
        <v>1.5</v>
      </c>
      <c r="BL62" s="37">
        <f t="shared" si="175"/>
        <v>1.5</v>
      </c>
      <c r="BM62" s="37">
        <f t="shared" si="177"/>
        <v>1.5</v>
      </c>
      <c r="BN62" s="37">
        <f t="shared" si="179"/>
        <v>1.5</v>
      </c>
      <c r="BO62" s="37">
        <f t="shared" si="181"/>
        <v>1.5</v>
      </c>
      <c r="BP62" s="37">
        <f t="shared" si="183"/>
        <v>1.5</v>
      </c>
      <c r="BQ62" s="37">
        <f t="shared" si="185"/>
        <v>1.5</v>
      </c>
      <c r="BR62" s="37">
        <f t="shared" si="125"/>
        <v>1.5</v>
      </c>
      <c r="BS62" s="37">
        <f t="shared" si="126"/>
        <v>1.5</v>
      </c>
      <c r="BT62" s="37">
        <f t="shared" si="127"/>
        <v>1.5</v>
      </c>
      <c r="BU62" s="37">
        <f t="shared" si="128"/>
        <v>1.5</v>
      </c>
      <c r="BV62" s="37">
        <f t="shared" si="129"/>
        <v>1.5</v>
      </c>
      <c r="BW62" s="37">
        <f t="shared" si="130"/>
        <v>1.5</v>
      </c>
      <c r="BX62" s="37">
        <f t="shared" si="131"/>
        <v>1.5</v>
      </c>
      <c r="BY62" s="37">
        <f t="shared" si="132"/>
        <v>1.5</v>
      </c>
      <c r="BZ62" s="37">
        <f t="shared" si="133"/>
        <v>1.5</v>
      </c>
      <c r="CA62" s="37">
        <f t="shared" si="134"/>
        <v>1.5</v>
      </c>
      <c r="CB62" s="37">
        <f t="shared" si="135"/>
        <v>1.5</v>
      </c>
      <c r="CC62" s="37">
        <f t="shared" si="136"/>
        <v>1.5</v>
      </c>
      <c r="CD62" s="37">
        <f t="shared" si="137"/>
        <v>1.5</v>
      </c>
      <c r="CE62" s="37">
        <f t="shared" si="138"/>
        <v>1.5</v>
      </c>
      <c r="CF62" s="37">
        <f t="shared" si="139"/>
        <v>1.5</v>
      </c>
      <c r="CG62" s="37">
        <f t="shared" si="140"/>
        <v>1.5</v>
      </c>
      <c r="CH62" s="37">
        <f t="shared" si="141"/>
        <v>1.5</v>
      </c>
      <c r="CI62" s="37">
        <f t="shared" si="142"/>
        <v>1.5</v>
      </c>
      <c r="CJ62" s="37">
        <f t="shared" si="143"/>
        <v>1.5</v>
      </c>
      <c r="CK62" s="37">
        <f t="shared" si="144"/>
        <v>1.5</v>
      </c>
      <c r="CL62" s="37">
        <f t="shared" si="153"/>
        <v>1.5</v>
      </c>
      <c r="CM62" s="37">
        <f t="shared" si="166"/>
        <v>1.5</v>
      </c>
      <c r="CN62" s="37">
        <f t="shared" si="168"/>
        <v>1.5</v>
      </c>
      <c r="CO62" s="37">
        <f t="shared" si="170"/>
        <v>1.5</v>
      </c>
      <c r="CP62" s="37">
        <f t="shared" si="172"/>
        <v>1.5</v>
      </c>
      <c r="CQ62" s="37">
        <f t="shared" si="174"/>
        <v>1.5</v>
      </c>
      <c r="CR62" s="37">
        <f t="shared" si="176"/>
        <v>1.5</v>
      </c>
      <c r="CS62" s="37">
        <f t="shared" si="178"/>
        <v>1.5</v>
      </c>
      <c r="CT62" s="37">
        <f t="shared" si="180"/>
        <v>1.5</v>
      </c>
      <c r="CU62" s="37">
        <f t="shared" si="182"/>
        <v>1.5</v>
      </c>
      <c r="CV62" s="37">
        <f t="shared" si="184"/>
        <v>1.5</v>
      </c>
      <c r="CW62" s="37">
        <f t="shared" si="186"/>
        <v>1.5</v>
      </c>
      <c r="CX62" s="37">
        <f t="shared" si="187"/>
        <v>1.5</v>
      </c>
      <c r="CY62" s="37">
        <f t="shared" si="188"/>
        <v>1.5</v>
      </c>
      <c r="CZ62" s="37">
        <f t="shared" si="189"/>
        <v>1.5</v>
      </c>
      <c r="DA62" s="37">
        <f t="shared" si="190"/>
        <v>1.5</v>
      </c>
      <c r="DB62" s="37">
        <f t="shared" si="191"/>
        <v>1.5</v>
      </c>
      <c r="DC62" s="37">
        <f t="shared" si="192"/>
        <v>1.5</v>
      </c>
      <c r="DD62" s="37">
        <f t="shared" si="193"/>
        <v>1.5</v>
      </c>
      <c r="DE62" s="37">
        <f t="shared" si="194"/>
        <v>1.5</v>
      </c>
      <c r="DF62" s="37">
        <f t="shared" si="195"/>
        <v>1.5</v>
      </c>
      <c r="DG62" s="37">
        <f t="shared" si="196"/>
        <v>1.5</v>
      </c>
      <c r="DH62" s="37">
        <f t="shared" si="197"/>
        <v>1.5</v>
      </c>
      <c r="DI62" s="37">
        <f>IF($R62&gt;$R$58,1)+IF($R62=$R$58,0.5)+IF($AF62&gt;$AF$58,1)+IF($AF62=$AF$58,0.5)+IF($AT62&gt;$AT$58,1)+IF($AT62=$AT$58,0.5)</f>
        <v>1.5</v>
      </c>
      <c r="DJ62" s="37">
        <f>IF($R62&gt;$R$59,1)+IF($R62=$R$59,0.5)+IF($AF62&gt;$AF$59,1)+IF($AF62=$AF$59,0.5)+IF($AT62&gt;$AT$59,1)+IF($AT62=$AT$59,0.5)</f>
        <v>1.5</v>
      </c>
      <c r="DK62" s="37">
        <f>IF($R62&gt;$R$60,1)+IF($R62=$R$60,0.5)+IF($AF62&gt;$AF$60,1)+IF($AF62=$AF$60,0.5)+IF($AT62&gt;$AT$60,1)+IF($AT62=$AT$60,0.5)</f>
        <v>1.5</v>
      </c>
      <c r="DL62" s="37">
        <f>IF($R62&gt;$R$61,1)+IF($R62=$R$61,0.5)+IF($AF62&gt;$AF$61,1)+IF($AF62=$AF$61,0.5)+IF($AT62&gt;$AT$61,1)+IF($AT62=$AT$61,0.5)</f>
        <v>1.5</v>
      </c>
      <c r="DM62" s="36"/>
      <c r="DN62" s="37">
        <f t="shared" si="164"/>
        <v>1.5</v>
      </c>
      <c r="DO62" s="37">
        <f t="shared" si="72"/>
        <v>1.5</v>
      </c>
      <c r="DP62" s="37">
        <f t="shared" si="73"/>
        <v>1.5</v>
      </c>
      <c r="DQ62" s="37">
        <f t="shared" si="74"/>
        <v>1.5</v>
      </c>
      <c r="DR62" s="37">
        <f t="shared" si="75"/>
        <v>1.5</v>
      </c>
      <c r="DS62" s="37">
        <f t="shared" si="76"/>
        <v>1.5</v>
      </c>
      <c r="DT62" s="37">
        <f t="shared" si="77"/>
        <v>1.5</v>
      </c>
      <c r="DU62" s="37">
        <f t="shared" si="78"/>
        <v>1.5</v>
      </c>
      <c r="DV62" s="37">
        <f t="shared" si="79"/>
        <v>1.5</v>
      </c>
      <c r="DW62" s="37">
        <f t="shared" si="80"/>
        <v>1.5</v>
      </c>
      <c r="DX62" s="37">
        <f t="shared" si="81"/>
        <v>1.5</v>
      </c>
      <c r="DY62" s="37">
        <f t="shared" si="82"/>
        <v>1.5</v>
      </c>
      <c r="DZ62" s="37">
        <f t="shared" si="83"/>
        <v>1.5</v>
      </c>
      <c r="EA62" s="37">
        <f t="shared" si="84"/>
        <v>1.5</v>
      </c>
      <c r="EB62" s="37">
        <f t="shared" si="85"/>
        <v>1.5</v>
      </c>
      <c r="EC62" s="37">
        <f t="shared" si="86"/>
        <v>1.5</v>
      </c>
      <c r="ED62" s="37">
        <f t="shared" si="87"/>
        <v>1.5</v>
      </c>
      <c r="EE62" s="37">
        <f t="shared" si="88"/>
        <v>1.5</v>
      </c>
      <c r="EF62" s="37">
        <f t="shared" si="89"/>
        <v>1.5</v>
      </c>
      <c r="EG62" s="37">
        <f t="shared" si="90"/>
        <v>1.5</v>
      </c>
      <c r="EH62" s="37">
        <f t="shared" si="91"/>
        <v>1.5</v>
      </c>
    </row>
    <row r="63" spans="1:138" ht="20.25" customHeight="1">
      <c r="A63" s="55">
        <f t="shared" si="92"/>
        <v>1</v>
      </c>
      <c r="B63" s="51">
        <v>60</v>
      </c>
      <c r="C63" s="57" t="str">
        <f>'Ordine Entrata'!B63</f>
        <v> </v>
      </c>
      <c r="D63" s="58" t="str">
        <f>'Ordine Entrata'!D63</f>
        <v> </v>
      </c>
      <c r="E63" s="131"/>
      <c r="F63" s="132"/>
      <c r="G63" s="17"/>
      <c r="H63" s="132"/>
      <c r="I63" s="132"/>
      <c r="J63" s="17">
        <f t="shared" si="145"/>
        <v>0</v>
      </c>
      <c r="K63" s="22">
        <f t="shared" si="93"/>
        <v>6</v>
      </c>
      <c r="L63" s="22">
        <f t="shared" si="94"/>
        <v>11</v>
      </c>
      <c r="M63" s="22">
        <f t="shared" si="95"/>
        <v>16</v>
      </c>
      <c r="N63" s="22">
        <f t="shared" si="146"/>
        <v>21</v>
      </c>
      <c r="O63" s="22">
        <f t="shared" si="147"/>
        <v>26</v>
      </c>
      <c r="P63" s="20">
        <f t="shared" si="96"/>
        <v>31</v>
      </c>
      <c r="Q63" s="20">
        <f t="shared" si="97"/>
        <v>36</v>
      </c>
      <c r="R63" s="21">
        <f t="shared" si="67"/>
        <v>-40.5</v>
      </c>
      <c r="S63" s="131"/>
      <c r="T63" s="132"/>
      <c r="U63" s="28"/>
      <c r="V63" s="132"/>
      <c r="W63" s="132"/>
      <c r="X63" s="28">
        <f t="shared" si="148"/>
        <v>0</v>
      </c>
      <c r="Y63" s="22">
        <f t="shared" si="98"/>
        <v>6</v>
      </c>
      <c r="Z63" s="22">
        <f t="shared" si="99"/>
        <v>11</v>
      </c>
      <c r="AA63" s="22">
        <f t="shared" si="100"/>
        <v>16</v>
      </c>
      <c r="AB63" s="22">
        <f t="shared" si="4"/>
        <v>21</v>
      </c>
      <c r="AC63" s="22">
        <f t="shared" si="5"/>
        <v>26</v>
      </c>
      <c r="AD63" s="20">
        <f t="shared" si="101"/>
        <v>31</v>
      </c>
      <c r="AE63" s="20">
        <f t="shared" si="102"/>
        <v>36</v>
      </c>
      <c r="AF63" s="21">
        <f t="shared" si="68"/>
        <v>-40.5</v>
      </c>
      <c r="AG63" s="131"/>
      <c r="AH63" s="132"/>
      <c r="AI63" s="28"/>
      <c r="AJ63" s="132"/>
      <c r="AK63" s="132"/>
      <c r="AL63" s="28">
        <f t="shared" si="149"/>
        <v>0</v>
      </c>
      <c r="AM63" s="22">
        <f t="shared" si="103"/>
        <v>6</v>
      </c>
      <c r="AN63" s="22">
        <f t="shared" si="104"/>
        <v>11</v>
      </c>
      <c r="AO63" s="22">
        <f t="shared" si="105"/>
        <v>16</v>
      </c>
      <c r="AP63" s="22">
        <f t="shared" si="7"/>
        <v>21</v>
      </c>
      <c r="AQ63" s="22">
        <f t="shared" si="8"/>
        <v>26</v>
      </c>
      <c r="AR63" s="20">
        <f t="shared" si="106"/>
        <v>31</v>
      </c>
      <c r="AS63" s="20">
        <f t="shared" si="107"/>
        <v>36</v>
      </c>
      <c r="AT63" s="21">
        <f t="shared" si="69"/>
        <v>-40.5</v>
      </c>
      <c r="AU63" s="38">
        <f t="shared" si="108"/>
        <v>12.5</v>
      </c>
      <c r="AV63" s="20">
        <f t="shared" si="109"/>
        <v>25</v>
      </c>
      <c r="AW63" s="20">
        <f t="shared" si="110"/>
        <v>34.5</v>
      </c>
      <c r="AX63" s="20">
        <f t="shared" si="111"/>
        <v>-40.5</v>
      </c>
      <c r="AY63" s="20">
        <f t="shared" si="112"/>
        <v>-40.381512150000006</v>
      </c>
      <c r="AZ63" s="21">
        <f t="shared" si="113"/>
        <v>55.5</v>
      </c>
      <c r="BA63" s="42">
        <f>IF(AX63=AX$4,BG63)+IF(AX63=AX$5,BH63)+IF(AX63=AX$6,BI63)+IF(AX63=AX$7,BJ63)+IF(AX63=AX$8,BK63)+IF(AX63=AX$9,BL63)+IF(AX63=AX$10,BM63)+IF(AX63=AX$11,BN63)+IF(AX63=AX$12,BO63)+IF(AX63=AX$13,BP63)+IF(AX63=AX$14,BQ63)+IF(AX63=AX$15,BR63)+IF(AX63=AX$16,BS63)+IF(AX63=AX$17,BT63)+IF(AX63=AX$18,BU63)+IF(AX63=AX$19,BV63)+IF(AX63=AX$20,BW63)+IF(AX63=AX$21,BX63)+IF(AX63=AX$22,BY63)+IF(AX63=AX$23,BZ63)+IF(AX63=AX$24,CA63)+IF(AX63=AX$25,CB63)+IF(AX63=AX$26,CC63)+IF(AX63=AX$27,CD63)+IF(AX63=AX$28,CE63)+IF(AX63=AX$29,CF63)+IF(AX63=AX$30,CG63)+IF(AX63=AX$31,CH63)+IF(AX63=AX$32,CI63)+IF(AX63=AX$33,CJ63)+IF(AX63=AX$34,CK63)+IF(AX63=AX$35,CL63)+IF(AX63=AX$36,CM63)+IF(AX63=AX$37,CN63)+IF(AX63=AX$38,CO63)+IF(AX63=AX$39,CP63)+IF(AX63=AX$40,CQ63)+IF(AX63=AX$41,CR63)+IF(AX63=AX$42,CS63)+IF(AX63=AX$43,CT63)+IF(AX63=AX$44,CU63)+IF(AX63=AX$45,CV63)+AZ63</f>
        <v>118.5</v>
      </c>
      <c r="BB63" s="43">
        <f t="shared" si="150"/>
        <v>0</v>
      </c>
      <c r="BC63" s="43">
        <f t="shared" si="151"/>
        <v>-121.5</v>
      </c>
      <c r="BD63" s="43">
        <f t="shared" si="152"/>
        <v>0</v>
      </c>
      <c r="BE63" s="40">
        <f t="shared" si="114"/>
        <v>0</v>
      </c>
      <c r="BF63" s="44">
        <f t="shared" si="70"/>
        <v>1</v>
      </c>
      <c r="BG63" s="37">
        <f t="shared" si="165"/>
        <v>1.5</v>
      </c>
      <c r="BH63" s="37">
        <f t="shared" si="167"/>
        <v>1.5</v>
      </c>
      <c r="BI63" s="37">
        <f t="shared" si="169"/>
        <v>1.5</v>
      </c>
      <c r="BJ63" s="37">
        <f t="shared" si="171"/>
        <v>1.5</v>
      </c>
      <c r="BK63" s="37">
        <f t="shared" si="173"/>
        <v>1.5</v>
      </c>
      <c r="BL63" s="37">
        <f t="shared" si="175"/>
        <v>1.5</v>
      </c>
      <c r="BM63" s="37">
        <f t="shared" si="177"/>
        <v>1.5</v>
      </c>
      <c r="BN63" s="37">
        <f t="shared" si="179"/>
        <v>1.5</v>
      </c>
      <c r="BO63" s="37">
        <f t="shared" si="181"/>
        <v>1.5</v>
      </c>
      <c r="BP63" s="37">
        <f t="shared" si="183"/>
        <v>1.5</v>
      </c>
      <c r="BQ63" s="37">
        <f t="shared" si="185"/>
        <v>1.5</v>
      </c>
      <c r="BR63" s="37">
        <f t="shared" si="125"/>
        <v>1.5</v>
      </c>
      <c r="BS63" s="37">
        <f t="shared" si="126"/>
        <v>1.5</v>
      </c>
      <c r="BT63" s="37">
        <f t="shared" si="127"/>
        <v>1.5</v>
      </c>
      <c r="BU63" s="37">
        <f t="shared" si="128"/>
        <v>1.5</v>
      </c>
      <c r="BV63" s="37">
        <f t="shared" si="129"/>
        <v>1.5</v>
      </c>
      <c r="BW63" s="37">
        <f t="shared" si="130"/>
        <v>1.5</v>
      </c>
      <c r="BX63" s="37">
        <f t="shared" si="131"/>
        <v>1.5</v>
      </c>
      <c r="BY63" s="37">
        <f t="shared" si="132"/>
        <v>1.5</v>
      </c>
      <c r="BZ63" s="37">
        <f t="shared" si="133"/>
        <v>1.5</v>
      </c>
      <c r="CA63" s="37">
        <f t="shared" si="134"/>
        <v>1.5</v>
      </c>
      <c r="CB63" s="37">
        <f t="shared" si="135"/>
        <v>1.5</v>
      </c>
      <c r="CC63" s="37">
        <f t="shared" si="136"/>
        <v>1.5</v>
      </c>
      <c r="CD63" s="37">
        <f t="shared" si="137"/>
        <v>1.5</v>
      </c>
      <c r="CE63" s="37">
        <f t="shared" si="138"/>
        <v>1.5</v>
      </c>
      <c r="CF63" s="37">
        <f t="shared" si="139"/>
        <v>1.5</v>
      </c>
      <c r="CG63" s="37">
        <f t="shared" si="140"/>
        <v>1.5</v>
      </c>
      <c r="CH63" s="37">
        <f t="shared" si="141"/>
        <v>1.5</v>
      </c>
      <c r="CI63" s="37">
        <f t="shared" si="142"/>
        <v>1.5</v>
      </c>
      <c r="CJ63" s="37">
        <f t="shared" si="143"/>
        <v>1.5</v>
      </c>
      <c r="CK63" s="37">
        <f t="shared" si="144"/>
        <v>1.5</v>
      </c>
      <c r="CL63" s="37">
        <f t="shared" si="153"/>
        <v>1.5</v>
      </c>
      <c r="CM63" s="37">
        <f t="shared" si="166"/>
        <v>1.5</v>
      </c>
      <c r="CN63" s="37">
        <f t="shared" si="168"/>
        <v>1.5</v>
      </c>
      <c r="CO63" s="37">
        <f t="shared" si="170"/>
        <v>1.5</v>
      </c>
      <c r="CP63" s="37">
        <f t="shared" si="172"/>
        <v>1.5</v>
      </c>
      <c r="CQ63" s="37">
        <f t="shared" si="174"/>
        <v>1.5</v>
      </c>
      <c r="CR63" s="37">
        <f t="shared" si="176"/>
        <v>1.5</v>
      </c>
      <c r="CS63" s="37">
        <f t="shared" si="178"/>
        <v>1.5</v>
      </c>
      <c r="CT63" s="37">
        <f t="shared" si="180"/>
        <v>1.5</v>
      </c>
      <c r="CU63" s="37">
        <f t="shared" si="182"/>
        <v>1.5</v>
      </c>
      <c r="CV63" s="37">
        <f t="shared" si="184"/>
        <v>1.5</v>
      </c>
      <c r="CW63" s="37">
        <f t="shared" si="186"/>
        <v>1.5</v>
      </c>
      <c r="CX63" s="37">
        <f t="shared" si="187"/>
        <v>1.5</v>
      </c>
      <c r="CY63" s="37">
        <f t="shared" si="188"/>
        <v>1.5</v>
      </c>
      <c r="CZ63" s="37">
        <f t="shared" si="189"/>
        <v>1.5</v>
      </c>
      <c r="DA63" s="37">
        <f t="shared" si="190"/>
        <v>1.5</v>
      </c>
      <c r="DB63" s="37">
        <f t="shared" si="191"/>
        <v>1.5</v>
      </c>
      <c r="DC63" s="37">
        <f t="shared" si="192"/>
        <v>1.5</v>
      </c>
      <c r="DD63" s="37">
        <f t="shared" si="193"/>
        <v>1.5</v>
      </c>
      <c r="DE63" s="37">
        <f t="shared" si="194"/>
        <v>1.5</v>
      </c>
      <c r="DF63" s="37">
        <f t="shared" si="195"/>
        <v>1.5</v>
      </c>
      <c r="DG63" s="37">
        <f t="shared" si="196"/>
        <v>1.5</v>
      </c>
      <c r="DH63" s="37">
        <f t="shared" si="197"/>
        <v>1.5</v>
      </c>
      <c r="DI63" s="37">
        <f>IF($R63&gt;$R$58,1)+IF($R63=$R$58,0.5)+IF($AF63&gt;$AF$58,1)+IF($AF63=$AF$58,0.5)+IF($AT63&gt;$AT$58,1)+IF($AT63=$AT$58,0.5)</f>
        <v>1.5</v>
      </c>
      <c r="DJ63" s="37">
        <f>IF($R63&gt;$R$59,1)+IF($R63=$R$59,0.5)+IF($AF63&gt;$AF$59,1)+IF($AF63=$AF$59,0.5)+IF($AT63&gt;$AT$59,1)+IF($AT63=$AT$59,0.5)</f>
        <v>1.5</v>
      </c>
      <c r="DK63" s="37">
        <f>IF($R63&gt;$R$60,1)+IF($R63=$R$60,0.5)+IF($AF63&gt;$AF$60,1)+IF($AF63=$AF$60,0.5)+IF($AT63&gt;$AT$60,1)+IF($AT63=$AT$60,0.5)</f>
        <v>1.5</v>
      </c>
      <c r="DL63" s="37">
        <f>IF($R63&gt;$R$61,1)+IF($R63=$R$61,0.5)+IF($AF63&gt;$AF$61,1)+IF($AF63=$AF$61,0.5)+IF($AT63&gt;$AT$61,1)+IF($AT63=$AT$61,0.5)</f>
        <v>1.5</v>
      </c>
      <c r="DM63" s="37">
        <f t="shared" si="163"/>
        <v>1.5</v>
      </c>
      <c r="DN63" s="36"/>
      <c r="DO63" s="37">
        <f t="shared" si="72"/>
        <v>1.5</v>
      </c>
      <c r="DP63" s="37">
        <f t="shared" si="73"/>
        <v>1.5</v>
      </c>
      <c r="DQ63" s="37">
        <f t="shared" si="74"/>
        <v>1.5</v>
      </c>
      <c r="DR63" s="37">
        <f t="shared" si="75"/>
        <v>1.5</v>
      </c>
      <c r="DS63" s="37">
        <f t="shared" si="76"/>
        <v>1.5</v>
      </c>
      <c r="DT63" s="37">
        <f t="shared" si="77"/>
        <v>1.5</v>
      </c>
      <c r="DU63" s="37">
        <f t="shared" si="78"/>
        <v>1.5</v>
      </c>
      <c r="DV63" s="37">
        <f t="shared" si="79"/>
        <v>1.5</v>
      </c>
      <c r="DW63" s="37">
        <f t="shared" si="80"/>
        <v>1.5</v>
      </c>
      <c r="DX63" s="37">
        <f t="shared" si="81"/>
        <v>1.5</v>
      </c>
      <c r="DY63" s="37">
        <f t="shared" si="82"/>
        <v>1.5</v>
      </c>
      <c r="DZ63" s="37">
        <f t="shared" si="83"/>
        <v>1.5</v>
      </c>
      <c r="EA63" s="37">
        <f t="shared" si="84"/>
        <v>1.5</v>
      </c>
      <c r="EB63" s="37">
        <f t="shared" si="85"/>
        <v>1.5</v>
      </c>
      <c r="EC63" s="37">
        <f t="shared" si="86"/>
        <v>1.5</v>
      </c>
      <c r="ED63" s="37">
        <f t="shared" si="87"/>
        <v>1.5</v>
      </c>
      <c r="EE63" s="37">
        <f t="shared" si="88"/>
        <v>1.5</v>
      </c>
      <c r="EF63" s="37">
        <f t="shared" si="89"/>
        <v>1.5</v>
      </c>
      <c r="EG63" s="37">
        <f t="shared" si="90"/>
        <v>1.5</v>
      </c>
      <c r="EH63" s="37">
        <f t="shared" si="91"/>
        <v>1.5</v>
      </c>
    </row>
    <row r="64" spans="1:138" ht="20.25" customHeight="1">
      <c r="A64" s="55">
        <f t="shared" si="92"/>
        <v>1</v>
      </c>
      <c r="B64" s="49">
        <v>61</v>
      </c>
      <c r="C64" s="57" t="str">
        <f>'Ordine Entrata'!B64</f>
        <v> </v>
      </c>
      <c r="D64" s="58" t="str">
        <f>'Ordine Entrata'!D64</f>
        <v> </v>
      </c>
      <c r="E64" s="136"/>
      <c r="F64" s="135"/>
      <c r="G64" s="8"/>
      <c r="H64" s="135"/>
      <c r="I64" s="135"/>
      <c r="J64" s="8">
        <f aca="true" t="shared" si="198" ref="J64:J83">E64+F64+H64+I64</f>
        <v>0</v>
      </c>
      <c r="K64" s="20">
        <f aca="true" t="shared" si="199" ref="K64:K83">IF((J64+H64/1000)&gt;(J$4+H$4/1000),1)+IF((J64+H64/1000)=(J$4+H$4/1000),0.5)+IF((J64+H64/1000)&gt;(J$5+H$5/1000),1)+IF((J64+H64/1000)=(J$5+H$5/1000),0.5)+IF((J64+H64/1000)&gt;(J$6+H$6/1000),1)+IF((J64+H64/1000)=(J$6+H$6/1000),0.5)+IF((J64+H64/1000)&gt;(J$7+H$7/1000),1)+IF((J64+H64/1000)=(J$7+H$7/1000),0.5)+IF((J64+H64/1000)&gt;(J$8+H$8/1000),1)+IF((J64+H64/1000)=(J$8+H$8/1000),0.5)+IF((J64+H64/1000)&gt;(J$9+H$9/1000),1)+IF((J64+H64/1000)=(J$9+H$9/1000),0.5)+IF((J64+H64/1000)&gt;(J$10+H$10/1000),1)+IF((J64+H64/1000)=(J$10+H$10/1000),0.5)+IF((J64+H64/1000)&gt;(J$11+H$11/1000),1)+IF((J64+H64/1000)=(J$11+H$11/1000),0.5)+IF((J64+H64/1000)&gt;(J$12+H$12/1000),1)+IF((J64+H64/1000)=(J$12+H$12/1000),0.5)+IF((J64+H64/1000)&gt;(J$13+H$13/1000),1)+IF((J64+H64/1000)=(J$13+H$13/1000),0.5)+IF((J64+H64/1000)&gt;(J$14+H$14/1000),1)+IF((J64+H64/1000)=(J$14+H$14/1000),0.5)+IF((J64+H64/1000)&gt;(J$15+H$15/1000),1)+IF((J64+H64/1000)=(J$15+H$15/1000),0.5)</f>
        <v>6</v>
      </c>
      <c r="L64" s="20">
        <f aca="true" t="shared" si="200" ref="L64:L83">K64+IF((J64+H64/1000)&gt;(J$16+H$16/1000),1)+IF((J64+H64/1000)=(J$16+H$16/1000),0.5)+IF((J64+H64/1000)&gt;(J$17+H$17/1000),1)+IF((J64+H64/1000)=(J$17+H$17/1000),0.5)+IF((J64+H64/1000)&gt;(J$18+H$18/1000),1)+IF((J64+H64/1000)=(J$18+H$18/1000),0.5)+IF((J64+H64/1000)&gt;(J$19+H$19/1000),1)+IF((J64+H64/1000)=(J$19+H$19/1000),0.5)+IF((J64+H64/1000)&gt;(J$20+H$20/1000),1)+IF((J64+H64/1000)=(J$20+H$20/1000),0.5)+IF((J64+H64/1000)&gt;(J$21+H$21/1000),1)+IF((J64+H64/1000)=(J$21+H$21/1000),0.5)+IF((J64+H64/1000)&gt;(J$22+H$22/1000),1)+IF((J64+H64/1000)=(J$22+H$22/1000),0.5)+IF((J64+H64/1000)&gt;(J$23+H$23/1000),1)+IF((J64+H64/1000)=(J$23+H$23/1000),0.5)+IF((J64+H64/1000)&gt;(J$24+H$24/1000),1)+IF((J64+H64/1000)=(J$24+H$24/1000),0.5)+IF((J64+H64/1000)&gt;(J$25+H$25/1000),1)+IF((J64+H64/1000)=(J$25+H$25/1000),0.5)</f>
        <v>11</v>
      </c>
      <c r="M64" s="20">
        <f aca="true" t="shared" si="201" ref="M64:M83">L64+IF((J64+H64/1000)&gt;(J$26+H$26/1000),1)+IF((J64+H64/1000)=(J$26+H$26/1000),0.5)+IF((J64+H64/1000)&gt;(J$27+H$27/1000),1)+IF((J64+H64/1000)=(J$27+H$27/1000),0.5)+IF((J64+H64/1000)&gt;(J$28+H$28/1000),1)+IF((J64+H64/1000)=(J$28+H$28/1000),0.5)+IF((J64+H64/1000)&gt;(J$29+H$29/1000),1)+IF((J64+H64/1000)=(J$29+H$29/1000),0.5)+IF((J64+H64/1000)&gt;(J$30+H$30/1000),1)+IF((J64+H64/1000)=(J$30+H$30/1000),0.5)+IF((J64+H64/1000)&gt;(J$31+H$31/1000),1)+IF((J64+H64/1000)=(J$31+H$31/1000),0.5)+IF((J64+H64/1000)&gt;(J$32+H$32/1000),1)+IF((J64+H64/1000)=(J$32+H$32/1000),0.5)+IF((J64+H64/1000)&gt;(J$33+H$33/1000),1)+IF((J64+H64/1000)=(J$33+H$33/1000),0.5)+IF((J64+H64/1000)&gt;(J$34+H$34/1000),1)+IF((J64+H64/1000)=(J$34+H$34/1000),0.5)+IF((J64+H64/1000)&gt;(J$35+H$35/1000),1)+IF((J64+H64/1000)=(J$35+H$35/1000),0.5)</f>
        <v>16</v>
      </c>
      <c r="N64" s="20">
        <f aca="true" t="shared" si="202" ref="N64:N83">M64+IF((J64+H64/1000)&gt;(J$36+H$36/1000),1)+IF((J64+H64/1000)=(J$36+H$36/1000),0.5)+IF((J64+H64/1000)&gt;(J$37+H$37/1000),1)+IF((J64+H64/1000)=(J$37+H$37/1000),0.5)+IF((J64+H64/1000)&gt;(J$38+H$38/1000),1)+IF((J64+H64/1000)=(J$38+H$38/1000),0.5)+IF((J64+H64/1000)&gt;(J$39+H$39/1000),1)+IF((J64+H64/1000)=(J$39+H$39/1000),0.5)+IF((J64+H64/1000)&gt;(J$40+H$40/1000),1)+IF((J64+H64/1000)=(J$40+H$40/1000),0.5)+IF((J64+H64/1000)&gt;(J$41+H$41/1000),1)+IF((J64+H64/1000)=(J$41+H$41/1000),0.5)+IF((J64+H64/1000)&gt;(J$42+H$42/1000),1)+IF((J64+H64/1000)=(J$42+H$42/1000),0.5)+IF((J64+H64/1000)&gt;(J$43+H$43/1000),1)+IF((J64+H64/1000)=(J$43+H$43/1000),0.5)+IF((J64+H64/1000)&gt;(J$44+H$44/1000),1)+IF((J64+H64/1000)=(J$44+H$44/1000),0.5)+IF((J64+H64/1000)&gt;(J$45+H$45/1000),1)+IF((J64+H64/1000)=(J$45+H$45/1000),0.5)</f>
        <v>21</v>
      </c>
      <c r="O64" s="20">
        <f aca="true" t="shared" si="203" ref="O64:O83">N64+IF((J64+H64/1000)&gt;(J$46+H$46/1000),1)+IF((J64+H64/1000)=(J$46+H$46/1000),0.5)+IF((J64+H64/1000)&gt;(J$47+H$47/1000),1)+IF((J64+H64/1000)=(J$47+H$47/1000),0.5)+IF((J64+H64/1000)&gt;(J$48+H$48/1000),1)+IF((J64+H64/1000)=(J$48+H$48/1000),0.5)+IF((J64+H64/1000)&gt;(J$49+H$49/1000),1)+IF((J64+H64/1000)=(J$49+H$49/1000),0.5)+IF((J64+H64/1000)&gt;(J$50+H$50/1000),1)+IF((J64+H64/1000)=(J$50+H$50/1000),0.5)+IF((J64+H64/1000)&gt;(J$51+H$51/1000),1)+IF((J64+H64/1000)=(J$51+H$51/1000),0.5)+IF((J64+H64/1000)&gt;(J$52+H$52/1000),1)+IF((J64+H64/1000)=(J$52+H$52/1000),0.5)+IF((J64+H64/1000)&gt;(J$53+H$53/1000),1)+IF((J64+H64/1000)=(J$53+H$53/1000),0.5)+IF((J64+H64/1000)&gt;(J$54+H$54/1000),1)+IF((J64+H64/1000)=(J$54+H$54/1000),0.5)+IF((J64+H64/1000)&gt;(J$55+H$55/1000),1)+IF((J64+H64/1000)=(J$55+H$55/1000),0.5)</f>
        <v>26</v>
      </c>
      <c r="P64" s="20">
        <f t="shared" si="96"/>
        <v>31</v>
      </c>
      <c r="Q64" s="20">
        <f t="shared" si="97"/>
        <v>36</v>
      </c>
      <c r="R64" s="21">
        <f t="shared" si="67"/>
        <v>-40.5</v>
      </c>
      <c r="S64" s="136"/>
      <c r="T64" s="135"/>
      <c r="U64" s="20"/>
      <c r="V64" s="135"/>
      <c r="W64" s="135"/>
      <c r="X64" s="20">
        <f aca="true" t="shared" si="204" ref="X64:X83">S64+T64+V64+W64</f>
        <v>0</v>
      </c>
      <c r="Y64" s="20">
        <f t="shared" si="98"/>
        <v>6</v>
      </c>
      <c r="Z64" s="20">
        <f t="shared" si="99"/>
        <v>11</v>
      </c>
      <c r="AA64" s="20">
        <f t="shared" si="100"/>
        <v>16</v>
      </c>
      <c r="AB64" s="20">
        <f t="shared" si="4"/>
        <v>21</v>
      </c>
      <c r="AC64" s="20">
        <f t="shared" si="5"/>
        <v>26</v>
      </c>
      <c r="AD64" s="20">
        <f t="shared" si="101"/>
        <v>31</v>
      </c>
      <c r="AE64" s="20">
        <f t="shared" si="102"/>
        <v>36</v>
      </c>
      <c r="AF64" s="21">
        <f t="shared" si="68"/>
        <v>-40.5</v>
      </c>
      <c r="AG64" s="136"/>
      <c r="AH64" s="135"/>
      <c r="AI64" s="20"/>
      <c r="AJ64" s="135"/>
      <c r="AK64" s="135"/>
      <c r="AL64" s="20">
        <f aca="true" t="shared" si="205" ref="AL64:AL83">AG64+AH64+AJ64+AK64</f>
        <v>0</v>
      </c>
      <c r="AM64" s="20">
        <f t="shared" si="103"/>
        <v>6</v>
      </c>
      <c r="AN64" s="20">
        <f t="shared" si="104"/>
        <v>11</v>
      </c>
      <c r="AO64" s="20">
        <f t="shared" si="105"/>
        <v>16</v>
      </c>
      <c r="AP64" s="20">
        <f t="shared" si="7"/>
        <v>21</v>
      </c>
      <c r="AQ64" s="20">
        <f t="shared" si="8"/>
        <v>26</v>
      </c>
      <c r="AR64" s="20">
        <f t="shared" si="106"/>
        <v>31</v>
      </c>
      <c r="AS64" s="20">
        <f t="shared" si="107"/>
        <v>36</v>
      </c>
      <c r="AT64" s="21">
        <f t="shared" si="69"/>
        <v>-40.5</v>
      </c>
      <c r="AU64" s="38">
        <f t="shared" si="108"/>
        <v>12.5</v>
      </c>
      <c r="AV64" s="20">
        <f t="shared" si="109"/>
        <v>25</v>
      </c>
      <c r="AW64" s="20">
        <f t="shared" si="110"/>
        <v>34.5</v>
      </c>
      <c r="AX64" s="20">
        <f t="shared" si="111"/>
        <v>-40.5</v>
      </c>
      <c r="AY64" s="20">
        <f t="shared" si="112"/>
        <v>-40.381512150000006</v>
      </c>
      <c r="AZ64" s="21">
        <f t="shared" si="113"/>
        <v>55.5</v>
      </c>
      <c r="BA64" s="21">
        <f aca="true" t="shared" si="206" ref="BA64:BA82">IF(AX64=AX$4,BG64)+IF(AX64=AX$5,BH64)+IF(AX64=AX$6,BI64)+IF(AX64=AX$7,BJ64)+IF(AX64=AX$8,BK64)+IF(AX64=AX$9,BL64)+IF(AX64=AX$10,BM64)+IF(AX64=AX$11,BN64)+IF(AX64=AX$12,BO64)+IF(AX64=AX$13,BP64)+IF(AX64=AX$14,BQ64)+IF(AX64=AX$15,BR64)+IF(AX64=AX$16,BS64)+IF(AX64=AX$17,BT64)+IF(AX64=AX$18,BU64)+IF(AX64=AX$19,BV64)+IF(AX64=AX$20,BW64)+IF(AX64=AX$21,BX64)+IF(AX64=AX$22,BY64)+IF(AX64=AX$23,BZ64)+IF(AX64=AX$24,CA64)+IF(AX64=AX$25,CB64)+IF(AX64=AX$26,CC64)+IF(AX64=AX$27,CD64)+IF(AX64=AX$28,CE64)+IF(AX64=AX$29,CF64)+IF(AX64=AX$30,CG64)+IF(AX64=AX$31,CH64)+IF(AX64=AX$32,CI64)+IF(AX64=AX$33,CJ64)+IF(AX64=AX$34,CK64)+IF(AX64=AX$35,CL64)+IF(AX64=AX$36,CM64)+IF(AX64=AX$37,CN64)+IF(AX64=AX$38,CO64)+IF(AX64=AX$39,CP64)+IF(AX64=AX$40,CQ64)+IF(AX64=AX$41,CR64)+IF(AX64=AX$42,CS64)+IF(AX64=AX$43,CT64)+IF(AX64=AX$44,CU64)+IF(AX64=AX$45,CV64)+AZ64</f>
        <v>118.5</v>
      </c>
      <c r="BB64" s="39">
        <f t="shared" si="150"/>
        <v>0</v>
      </c>
      <c r="BC64" s="39">
        <f t="shared" si="151"/>
        <v>-121.5</v>
      </c>
      <c r="BD64" s="39">
        <f t="shared" si="152"/>
        <v>0</v>
      </c>
      <c r="BE64" s="40">
        <f t="shared" si="114"/>
        <v>0</v>
      </c>
      <c r="BF64" s="41">
        <f aca="true" t="shared" si="207" ref="BF64:BF83">IF(AY64&lt;AY$4,1)+IF(AY64&lt;AY$5,1)+IF(AY64&lt;AY$6,1)+IF(AY64&lt;AY$7,1)+IF(AY64&lt;AY$8,1)+IF(AY64&lt;AY$9,1)+IF(AY64&lt;AY$10,1)+IF(AY64&lt;AY$11,1)+IF(AY64&lt;AY$12,1)+IF(AY64&lt;AY$13,1)+IF(AY64&lt;AY$14,1)+IF(AY64&lt;AY$15,1)+IF(AY64&lt;AY$16,1)+IF(AY64&lt;AY$17,1)+IF(AY64&lt;AY$18,1)+IF(AY64&lt;AY$19,1)+IF(AY64&lt;AY$20,1)+IF(AY64&lt;AY$21,1)+IF(AY64&lt;AY$22,1)+IF(AY64&lt;AY$23,1)+IF(AY64&lt;AY$24,1)+IF(AY64&lt;AY$25,1)+IF(AY64&lt;AY$26,1)+IF(AY64&lt;AY$27,1)+IF(AY64&lt;AY$28,1)+IF(AY64&lt;AY$29,1)+IF(AY64&lt;AY$30,1)+IF(AY64&lt;AY$31,1)+IF(AY64&lt;AY$32,1)+IF(AY64&lt;AY$33,1)+IF(AY64&lt;AY$34,1)+IF(AY64&lt;AY$35,1)+IF(AY64&lt;AY$36,1)+IF(AY64&lt;AY$37,1)+IF(AY64&lt;AY$38,1)+IF(AY64&lt;AY$39,1)+IF(AY64&lt;AY$40,1)+IF(AY64&lt;AY$41,1)+IF(AY64&lt;AY$42,1)+IF(AY64&lt;AY$43,1)+IF(AY64&lt;AY$44,1)+IF(AY64&lt;AY$45,1)+IF(AY64&lt;AY$46,1)+IF(AY64&lt;AY$47,1)+IF(AY64&lt;AY$48,1)+IF(AY64&lt;AY$49,1)+IF(AY64&lt;AY$50,1)+IF(AY64&lt;AY$51,1)+IF(AY64&lt;AY$52,1)+IF(AY64&lt;AY$53,1)+IF(AY64&lt;AY$54,1)+BE64+1</f>
        <v>1</v>
      </c>
      <c r="BG64" s="37">
        <f t="shared" si="165"/>
        <v>1.5</v>
      </c>
      <c r="BH64" s="37">
        <f t="shared" si="167"/>
        <v>1.5</v>
      </c>
      <c r="BI64" s="37">
        <f t="shared" si="169"/>
        <v>1.5</v>
      </c>
      <c r="BJ64" s="37">
        <f t="shared" si="171"/>
        <v>1.5</v>
      </c>
      <c r="BK64" s="37">
        <f t="shared" si="173"/>
        <v>1.5</v>
      </c>
      <c r="BL64" s="37">
        <f t="shared" si="175"/>
        <v>1.5</v>
      </c>
      <c r="BM64" s="37">
        <f t="shared" si="177"/>
        <v>1.5</v>
      </c>
      <c r="BN64" s="37">
        <f t="shared" si="179"/>
        <v>1.5</v>
      </c>
      <c r="BO64" s="37">
        <f t="shared" si="181"/>
        <v>1.5</v>
      </c>
      <c r="BP64" s="37">
        <f t="shared" si="183"/>
        <v>1.5</v>
      </c>
      <c r="BQ64" s="37">
        <f t="shared" si="185"/>
        <v>1.5</v>
      </c>
      <c r="BR64" s="37">
        <f t="shared" si="125"/>
        <v>1.5</v>
      </c>
      <c r="BS64" s="37">
        <f t="shared" si="126"/>
        <v>1.5</v>
      </c>
      <c r="BT64" s="37">
        <f t="shared" si="127"/>
        <v>1.5</v>
      </c>
      <c r="BU64" s="37">
        <f t="shared" si="128"/>
        <v>1.5</v>
      </c>
      <c r="BV64" s="37">
        <f t="shared" si="129"/>
        <v>1.5</v>
      </c>
      <c r="BW64" s="37">
        <f t="shared" si="130"/>
        <v>1.5</v>
      </c>
      <c r="BX64" s="37">
        <f t="shared" si="131"/>
        <v>1.5</v>
      </c>
      <c r="BY64" s="37">
        <f t="shared" si="132"/>
        <v>1.5</v>
      </c>
      <c r="BZ64" s="37">
        <f t="shared" si="133"/>
        <v>1.5</v>
      </c>
      <c r="CA64" s="37">
        <f t="shared" si="134"/>
        <v>1.5</v>
      </c>
      <c r="CB64" s="37">
        <f t="shared" si="135"/>
        <v>1.5</v>
      </c>
      <c r="CC64" s="37">
        <f t="shared" si="136"/>
        <v>1.5</v>
      </c>
      <c r="CD64" s="37">
        <f t="shared" si="137"/>
        <v>1.5</v>
      </c>
      <c r="CE64" s="37">
        <f t="shared" si="138"/>
        <v>1.5</v>
      </c>
      <c r="CF64" s="37">
        <f t="shared" si="139"/>
        <v>1.5</v>
      </c>
      <c r="CG64" s="37">
        <f t="shared" si="140"/>
        <v>1.5</v>
      </c>
      <c r="CH64" s="37">
        <f t="shared" si="141"/>
        <v>1.5</v>
      </c>
      <c r="CI64" s="37">
        <f t="shared" si="142"/>
        <v>1.5</v>
      </c>
      <c r="CJ64" s="37">
        <f t="shared" si="143"/>
        <v>1.5</v>
      </c>
      <c r="CK64" s="37">
        <f t="shared" si="144"/>
        <v>1.5</v>
      </c>
      <c r="CL64" s="37">
        <f t="shared" si="153"/>
        <v>1.5</v>
      </c>
      <c r="CM64" s="37">
        <f t="shared" si="166"/>
        <v>1.5</v>
      </c>
      <c r="CN64" s="37">
        <f t="shared" si="168"/>
        <v>1.5</v>
      </c>
      <c r="CO64" s="37">
        <f t="shared" si="170"/>
        <v>1.5</v>
      </c>
      <c r="CP64" s="37">
        <f t="shared" si="172"/>
        <v>1.5</v>
      </c>
      <c r="CQ64" s="37">
        <f t="shared" si="174"/>
        <v>1.5</v>
      </c>
      <c r="CR64" s="37">
        <f t="shared" si="176"/>
        <v>1.5</v>
      </c>
      <c r="CS64" s="37">
        <f t="shared" si="178"/>
        <v>1.5</v>
      </c>
      <c r="CT64" s="37">
        <f t="shared" si="180"/>
        <v>1.5</v>
      </c>
      <c r="CU64" s="37">
        <f t="shared" si="182"/>
        <v>1.5</v>
      </c>
      <c r="CV64" s="37">
        <f t="shared" si="184"/>
        <v>1.5</v>
      </c>
      <c r="CW64" s="37">
        <f t="shared" si="186"/>
        <v>1.5</v>
      </c>
      <c r="CX64" s="37">
        <f t="shared" si="187"/>
        <v>1.5</v>
      </c>
      <c r="CY64" s="37">
        <f t="shared" si="188"/>
        <v>1.5</v>
      </c>
      <c r="CZ64" s="37">
        <f t="shared" si="189"/>
        <v>1.5</v>
      </c>
      <c r="DA64" s="37">
        <f t="shared" si="190"/>
        <v>1.5</v>
      </c>
      <c r="DB64" s="37">
        <f t="shared" si="191"/>
        <v>1.5</v>
      </c>
      <c r="DC64" s="37">
        <f t="shared" si="192"/>
        <v>1.5</v>
      </c>
      <c r="DD64" s="37">
        <f t="shared" si="193"/>
        <v>1.5</v>
      </c>
      <c r="DE64" s="37">
        <f t="shared" si="194"/>
        <v>1.5</v>
      </c>
      <c r="DF64" s="37">
        <f t="shared" si="195"/>
        <v>1.5</v>
      </c>
      <c r="DG64" s="37">
        <f t="shared" si="196"/>
        <v>1.5</v>
      </c>
      <c r="DH64" s="37">
        <f t="shared" si="197"/>
        <v>1.5</v>
      </c>
      <c r="DI64" s="37">
        <f aca="true" t="shared" si="208" ref="DI64:DI83">IF($R64&gt;$R$58,1)+IF($R64=$R$58,0.5)+IF($AF64&gt;$AF$58,1)+IF($AF64=$AF$58,0.5)+IF($AT64&gt;$AT$58,1)+IF($AT64=$AT$58,0.5)</f>
        <v>1.5</v>
      </c>
      <c r="DJ64" s="37">
        <f aca="true" t="shared" si="209" ref="DJ64:DJ83">IF($R64&gt;$R$59,1)+IF($R64=$R$59,0.5)+IF($AF64&gt;$AF$59,1)+IF($AF64=$AF$59,0.5)+IF($AT64&gt;$AT$59,1)+IF($AT64=$AT$59,0.5)</f>
        <v>1.5</v>
      </c>
      <c r="DK64" s="37">
        <f aca="true" t="shared" si="210" ref="DK64:DK83">IF($R64&gt;$R$60,1)+IF($R64=$R$60,0.5)+IF($AF64&gt;$AF$60,1)+IF($AF64=$AF$60,0.5)+IF($AT64&gt;$AT$60,1)+IF($AT64=$AT$60,0.5)</f>
        <v>1.5</v>
      </c>
      <c r="DL64" s="37">
        <f aca="true" t="shared" si="211" ref="DL64:DL83">IF($R64&gt;$R$61,1)+IF($R64=$R$61,0.5)+IF($AF64&gt;$AF$61,1)+IF($AF64=$AF$61,0.5)+IF($AT64&gt;$AT$61,1)+IF($AT64=$AT$61,0.5)</f>
        <v>1.5</v>
      </c>
      <c r="DM64" s="37">
        <f t="shared" si="163"/>
        <v>1.5</v>
      </c>
      <c r="DN64" s="37">
        <f t="shared" si="164"/>
        <v>1.5</v>
      </c>
      <c r="DO64" s="36"/>
      <c r="DP64" s="37">
        <f t="shared" si="73"/>
        <v>1.5</v>
      </c>
      <c r="DQ64" s="37">
        <f t="shared" si="74"/>
        <v>1.5</v>
      </c>
      <c r="DR64" s="37">
        <f t="shared" si="75"/>
        <v>1.5</v>
      </c>
      <c r="DS64" s="37">
        <f t="shared" si="76"/>
        <v>1.5</v>
      </c>
      <c r="DT64" s="37">
        <f t="shared" si="77"/>
        <v>1.5</v>
      </c>
      <c r="DU64" s="37">
        <f t="shared" si="78"/>
        <v>1.5</v>
      </c>
      <c r="DV64" s="37">
        <f t="shared" si="79"/>
        <v>1.5</v>
      </c>
      <c r="DW64" s="37">
        <f t="shared" si="80"/>
        <v>1.5</v>
      </c>
      <c r="DX64" s="37">
        <f t="shared" si="81"/>
        <v>1.5</v>
      </c>
      <c r="DY64" s="37">
        <f t="shared" si="82"/>
        <v>1.5</v>
      </c>
      <c r="DZ64" s="37">
        <f t="shared" si="83"/>
        <v>1.5</v>
      </c>
      <c r="EA64" s="37">
        <f t="shared" si="84"/>
        <v>1.5</v>
      </c>
      <c r="EB64" s="37">
        <f t="shared" si="85"/>
        <v>1.5</v>
      </c>
      <c r="EC64" s="37">
        <f t="shared" si="86"/>
        <v>1.5</v>
      </c>
      <c r="ED64" s="37">
        <f t="shared" si="87"/>
        <v>1.5</v>
      </c>
      <c r="EE64" s="37">
        <f t="shared" si="88"/>
        <v>1.5</v>
      </c>
      <c r="EF64" s="37">
        <f t="shared" si="89"/>
        <v>1.5</v>
      </c>
      <c r="EG64" s="37">
        <f t="shared" si="90"/>
        <v>1.5</v>
      </c>
      <c r="EH64" s="37">
        <f t="shared" si="91"/>
        <v>1.5</v>
      </c>
    </row>
    <row r="65" spans="1:138" ht="20.25" customHeight="1">
      <c r="A65" s="55">
        <f t="shared" si="92"/>
        <v>1</v>
      </c>
      <c r="B65" s="50">
        <v>62</v>
      </c>
      <c r="C65" s="57" t="str">
        <f>'Ordine Entrata'!B65</f>
        <v> </v>
      </c>
      <c r="D65" s="58" t="str">
        <f>'Ordine Entrata'!D65</f>
        <v> </v>
      </c>
      <c r="E65" s="136"/>
      <c r="F65" s="135"/>
      <c r="G65" s="8"/>
      <c r="H65" s="135"/>
      <c r="I65" s="135"/>
      <c r="J65" s="8">
        <f t="shared" si="198"/>
        <v>0</v>
      </c>
      <c r="K65" s="20">
        <f t="shared" si="199"/>
        <v>6</v>
      </c>
      <c r="L65" s="20">
        <f t="shared" si="200"/>
        <v>11</v>
      </c>
      <c r="M65" s="20">
        <f t="shared" si="201"/>
        <v>16</v>
      </c>
      <c r="N65" s="20">
        <f t="shared" si="202"/>
        <v>21</v>
      </c>
      <c r="O65" s="20">
        <f t="shared" si="203"/>
        <v>26</v>
      </c>
      <c r="P65" s="20">
        <f t="shared" si="96"/>
        <v>31</v>
      </c>
      <c r="Q65" s="20">
        <f t="shared" si="97"/>
        <v>36</v>
      </c>
      <c r="R65" s="21">
        <f t="shared" si="67"/>
        <v>-40.5</v>
      </c>
      <c r="S65" s="136"/>
      <c r="T65" s="135"/>
      <c r="U65" s="20"/>
      <c r="V65" s="135"/>
      <c r="W65" s="135"/>
      <c r="X65" s="20">
        <f t="shared" si="204"/>
        <v>0</v>
      </c>
      <c r="Y65" s="20">
        <f t="shared" si="98"/>
        <v>6</v>
      </c>
      <c r="Z65" s="20">
        <f t="shared" si="99"/>
        <v>11</v>
      </c>
      <c r="AA65" s="20">
        <f t="shared" si="100"/>
        <v>16</v>
      </c>
      <c r="AB65" s="20">
        <f t="shared" si="4"/>
        <v>21</v>
      </c>
      <c r="AC65" s="20">
        <f t="shared" si="5"/>
        <v>26</v>
      </c>
      <c r="AD65" s="20">
        <f t="shared" si="101"/>
        <v>31</v>
      </c>
      <c r="AE65" s="20">
        <f t="shared" si="102"/>
        <v>36</v>
      </c>
      <c r="AF65" s="21">
        <f t="shared" si="68"/>
        <v>-40.5</v>
      </c>
      <c r="AG65" s="136"/>
      <c r="AH65" s="135"/>
      <c r="AI65" s="20"/>
      <c r="AJ65" s="135"/>
      <c r="AK65" s="135"/>
      <c r="AL65" s="20">
        <f t="shared" si="205"/>
        <v>0</v>
      </c>
      <c r="AM65" s="20">
        <f t="shared" si="103"/>
        <v>6</v>
      </c>
      <c r="AN65" s="20">
        <f t="shared" si="104"/>
        <v>11</v>
      </c>
      <c r="AO65" s="20">
        <f t="shared" si="105"/>
        <v>16</v>
      </c>
      <c r="AP65" s="20">
        <f t="shared" si="7"/>
        <v>21</v>
      </c>
      <c r="AQ65" s="20">
        <f t="shared" si="8"/>
        <v>26</v>
      </c>
      <c r="AR65" s="20">
        <f t="shared" si="106"/>
        <v>31</v>
      </c>
      <c r="AS65" s="20">
        <f t="shared" si="107"/>
        <v>36</v>
      </c>
      <c r="AT65" s="21">
        <f t="shared" si="69"/>
        <v>-40.5</v>
      </c>
      <c r="AU65" s="38">
        <f t="shared" si="108"/>
        <v>12.5</v>
      </c>
      <c r="AV65" s="20">
        <f t="shared" si="109"/>
        <v>25</v>
      </c>
      <c r="AW65" s="20">
        <f t="shared" si="110"/>
        <v>34.5</v>
      </c>
      <c r="AX65" s="20">
        <f t="shared" si="111"/>
        <v>-40.5</v>
      </c>
      <c r="AY65" s="20">
        <f t="shared" si="112"/>
        <v>-40.381512150000006</v>
      </c>
      <c r="AZ65" s="21">
        <f t="shared" si="113"/>
        <v>55.5</v>
      </c>
      <c r="BA65" s="21">
        <f t="shared" si="206"/>
        <v>118.5</v>
      </c>
      <c r="BB65" s="39">
        <f t="shared" si="150"/>
        <v>0</v>
      </c>
      <c r="BC65" s="39">
        <f t="shared" si="151"/>
        <v>-121.5</v>
      </c>
      <c r="BD65" s="39">
        <f t="shared" si="152"/>
        <v>0</v>
      </c>
      <c r="BE65" s="40">
        <f t="shared" si="114"/>
        <v>0</v>
      </c>
      <c r="BF65" s="41">
        <f t="shared" si="207"/>
        <v>1</v>
      </c>
      <c r="BG65" s="37">
        <f t="shared" si="165"/>
        <v>1.5</v>
      </c>
      <c r="BH65" s="37">
        <f t="shared" si="167"/>
        <v>1.5</v>
      </c>
      <c r="BI65" s="37">
        <f t="shared" si="169"/>
        <v>1.5</v>
      </c>
      <c r="BJ65" s="37">
        <f t="shared" si="171"/>
        <v>1.5</v>
      </c>
      <c r="BK65" s="37">
        <f t="shared" si="173"/>
        <v>1.5</v>
      </c>
      <c r="BL65" s="37">
        <f t="shared" si="175"/>
        <v>1.5</v>
      </c>
      <c r="BM65" s="37">
        <f t="shared" si="177"/>
        <v>1.5</v>
      </c>
      <c r="BN65" s="37">
        <f t="shared" si="179"/>
        <v>1.5</v>
      </c>
      <c r="BO65" s="37">
        <f t="shared" si="181"/>
        <v>1.5</v>
      </c>
      <c r="BP65" s="37">
        <f t="shared" si="183"/>
        <v>1.5</v>
      </c>
      <c r="BQ65" s="37">
        <f t="shared" si="185"/>
        <v>1.5</v>
      </c>
      <c r="BR65" s="37">
        <f t="shared" si="125"/>
        <v>1.5</v>
      </c>
      <c r="BS65" s="37">
        <f t="shared" si="126"/>
        <v>1.5</v>
      </c>
      <c r="BT65" s="37">
        <f t="shared" si="127"/>
        <v>1.5</v>
      </c>
      <c r="BU65" s="37">
        <f t="shared" si="128"/>
        <v>1.5</v>
      </c>
      <c r="BV65" s="37">
        <f t="shared" si="129"/>
        <v>1.5</v>
      </c>
      <c r="BW65" s="37">
        <f t="shared" si="130"/>
        <v>1.5</v>
      </c>
      <c r="BX65" s="37">
        <f t="shared" si="131"/>
        <v>1.5</v>
      </c>
      <c r="BY65" s="37">
        <f t="shared" si="132"/>
        <v>1.5</v>
      </c>
      <c r="BZ65" s="37">
        <f t="shared" si="133"/>
        <v>1.5</v>
      </c>
      <c r="CA65" s="37">
        <f t="shared" si="134"/>
        <v>1.5</v>
      </c>
      <c r="CB65" s="37">
        <f t="shared" si="135"/>
        <v>1.5</v>
      </c>
      <c r="CC65" s="37">
        <f t="shared" si="136"/>
        <v>1.5</v>
      </c>
      <c r="CD65" s="37">
        <f t="shared" si="137"/>
        <v>1.5</v>
      </c>
      <c r="CE65" s="37">
        <f t="shared" si="138"/>
        <v>1.5</v>
      </c>
      <c r="CF65" s="37">
        <f t="shared" si="139"/>
        <v>1.5</v>
      </c>
      <c r="CG65" s="37">
        <f t="shared" si="140"/>
        <v>1.5</v>
      </c>
      <c r="CH65" s="37">
        <f t="shared" si="141"/>
        <v>1.5</v>
      </c>
      <c r="CI65" s="37">
        <f t="shared" si="142"/>
        <v>1.5</v>
      </c>
      <c r="CJ65" s="37">
        <f t="shared" si="143"/>
        <v>1.5</v>
      </c>
      <c r="CK65" s="37">
        <f t="shared" si="144"/>
        <v>1.5</v>
      </c>
      <c r="CL65" s="37">
        <f t="shared" si="153"/>
        <v>1.5</v>
      </c>
      <c r="CM65" s="37">
        <f t="shared" si="166"/>
        <v>1.5</v>
      </c>
      <c r="CN65" s="37">
        <f t="shared" si="168"/>
        <v>1.5</v>
      </c>
      <c r="CO65" s="37">
        <f t="shared" si="170"/>
        <v>1.5</v>
      </c>
      <c r="CP65" s="37">
        <f t="shared" si="172"/>
        <v>1.5</v>
      </c>
      <c r="CQ65" s="37">
        <f t="shared" si="174"/>
        <v>1.5</v>
      </c>
      <c r="CR65" s="37">
        <f t="shared" si="176"/>
        <v>1.5</v>
      </c>
      <c r="CS65" s="37">
        <f t="shared" si="178"/>
        <v>1.5</v>
      </c>
      <c r="CT65" s="37">
        <f t="shared" si="180"/>
        <v>1.5</v>
      </c>
      <c r="CU65" s="37">
        <f t="shared" si="182"/>
        <v>1.5</v>
      </c>
      <c r="CV65" s="37">
        <f t="shared" si="184"/>
        <v>1.5</v>
      </c>
      <c r="CW65" s="37">
        <f t="shared" si="186"/>
        <v>1.5</v>
      </c>
      <c r="CX65" s="37">
        <f t="shared" si="187"/>
        <v>1.5</v>
      </c>
      <c r="CY65" s="37">
        <f t="shared" si="188"/>
        <v>1.5</v>
      </c>
      <c r="CZ65" s="37">
        <f t="shared" si="189"/>
        <v>1.5</v>
      </c>
      <c r="DA65" s="37">
        <f t="shared" si="190"/>
        <v>1.5</v>
      </c>
      <c r="DB65" s="37">
        <f t="shared" si="191"/>
        <v>1.5</v>
      </c>
      <c r="DC65" s="37">
        <f t="shared" si="192"/>
        <v>1.5</v>
      </c>
      <c r="DD65" s="37">
        <f t="shared" si="193"/>
        <v>1.5</v>
      </c>
      <c r="DE65" s="37">
        <f t="shared" si="194"/>
        <v>1.5</v>
      </c>
      <c r="DF65" s="37">
        <f t="shared" si="195"/>
        <v>1.5</v>
      </c>
      <c r="DG65" s="37">
        <f t="shared" si="196"/>
        <v>1.5</v>
      </c>
      <c r="DH65" s="37">
        <f t="shared" si="197"/>
        <v>1.5</v>
      </c>
      <c r="DI65" s="37">
        <f t="shared" si="208"/>
        <v>1.5</v>
      </c>
      <c r="DJ65" s="37">
        <f t="shared" si="209"/>
        <v>1.5</v>
      </c>
      <c r="DK65" s="37">
        <f t="shared" si="210"/>
        <v>1.5</v>
      </c>
      <c r="DL65" s="37">
        <f t="shared" si="211"/>
        <v>1.5</v>
      </c>
      <c r="DM65" s="37">
        <f t="shared" si="163"/>
        <v>1.5</v>
      </c>
      <c r="DN65" s="37">
        <f t="shared" si="164"/>
        <v>1.5</v>
      </c>
      <c r="DO65" s="37">
        <f t="shared" si="72"/>
        <v>1.5</v>
      </c>
      <c r="DP65" s="36"/>
      <c r="DQ65" s="37">
        <f t="shared" si="74"/>
        <v>1.5</v>
      </c>
      <c r="DR65" s="37">
        <f t="shared" si="75"/>
        <v>1.5</v>
      </c>
      <c r="DS65" s="37">
        <f t="shared" si="76"/>
        <v>1.5</v>
      </c>
      <c r="DT65" s="37">
        <f t="shared" si="77"/>
        <v>1.5</v>
      </c>
      <c r="DU65" s="37">
        <f t="shared" si="78"/>
        <v>1.5</v>
      </c>
      <c r="DV65" s="37">
        <f t="shared" si="79"/>
        <v>1.5</v>
      </c>
      <c r="DW65" s="37">
        <f t="shared" si="80"/>
        <v>1.5</v>
      </c>
      <c r="DX65" s="37">
        <f t="shared" si="81"/>
        <v>1.5</v>
      </c>
      <c r="DY65" s="37">
        <f t="shared" si="82"/>
        <v>1.5</v>
      </c>
      <c r="DZ65" s="37">
        <f t="shared" si="83"/>
        <v>1.5</v>
      </c>
      <c r="EA65" s="37">
        <f t="shared" si="84"/>
        <v>1.5</v>
      </c>
      <c r="EB65" s="37">
        <f t="shared" si="85"/>
        <v>1.5</v>
      </c>
      <c r="EC65" s="37">
        <f t="shared" si="86"/>
        <v>1.5</v>
      </c>
      <c r="ED65" s="37">
        <f t="shared" si="87"/>
        <v>1.5</v>
      </c>
      <c r="EE65" s="37">
        <f t="shared" si="88"/>
        <v>1.5</v>
      </c>
      <c r="EF65" s="37">
        <f t="shared" si="89"/>
        <v>1.5</v>
      </c>
      <c r="EG65" s="37">
        <f t="shared" si="90"/>
        <v>1.5</v>
      </c>
      <c r="EH65" s="37">
        <f t="shared" si="91"/>
        <v>1.5</v>
      </c>
    </row>
    <row r="66" spans="1:138" ht="20.25" customHeight="1">
      <c r="A66" s="55">
        <f t="shared" si="92"/>
        <v>1</v>
      </c>
      <c r="B66" s="49">
        <v>63</v>
      </c>
      <c r="C66" s="57" t="str">
        <f>'Ordine Entrata'!B66</f>
        <v> </v>
      </c>
      <c r="D66" s="58" t="str">
        <f>'Ordine Entrata'!D66</f>
        <v> </v>
      </c>
      <c r="E66" s="136"/>
      <c r="F66" s="135"/>
      <c r="G66" s="8"/>
      <c r="H66" s="135"/>
      <c r="I66" s="135"/>
      <c r="J66" s="8">
        <f t="shared" si="198"/>
        <v>0</v>
      </c>
      <c r="K66" s="20">
        <f t="shared" si="199"/>
        <v>6</v>
      </c>
      <c r="L66" s="20">
        <f t="shared" si="200"/>
        <v>11</v>
      </c>
      <c r="M66" s="20">
        <f t="shared" si="201"/>
        <v>16</v>
      </c>
      <c r="N66" s="20">
        <f t="shared" si="202"/>
        <v>21</v>
      </c>
      <c r="O66" s="20">
        <f t="shared" si="203"/>
        <v>26</v>
      </c>
      <c r="P66" s="20">
        <f t="shared" si="96"/>
        <v>31</v>
      </c>
      <c r="Q66" s="20">
        <f t="shared" si="97"/>
        <v>36</v>
      </c>
      <c r="R66" s="21">
        <f t="shared" si="67"/>
        <v>-40.5</v>
      </c>
      <c r="S66" s="136"/>
      <c r="T66" s="135"/>
      <c r="U66" s="20"/>
      <c r="V66" s="135"/>
      <c r="W66" s="135"/>
      <c r="X66" s="20">
        <f t="shared" si="204"/>
        <v>0</v>
      </c>
      <c r="Y66" s="20">
        <f t="shared" si="98"/>
        <v>6</v>
      </c>
      <c r="Z66" s="20">
        <f t="shared" si="99"/>
        <v>11</v>
      </c>
      <c r="AA66" s="20">
        <f t="shared" si="100"/>
        <v>16</v>
      </c>
      <c r="AB66" s="20">
        <f t="shared" si="4"/>
        <v>21</v>
      </c>
      <c r="AC66" s="20">
        <f t="shared" si="5"/>
        <v>26</v>
      </c>
      <c r="AD66" s="20">
        <f t="shared" si="101"/>
        <v>31</v>
      </c>
      <c r="AE66" s="20">
        <f t="shared" si="102"/>
        <v>36</v>
      </c>
      <c r="AF66" s="21">
        <f t="shared" si="68"/>
        <v>-40.5</v>
      </c>
      <c r="AG66" s="136"/>
      <c r="AH66" s="135"/>
      <c r="AI66" s="20"/>
      <c r="AJ66" s="135"/>
      <c r="AK66" s="135"/>
      <c r="AL66" s="20">
        <f t="shared" si="205"/>
        <v>0</v>
      </c>
      <c r="AM66" s="20">
        <f t="shared" si="103"/>
        <v>6</v>
      </c>
      <c r="AN66" s="20">
        <f t="shared" si="104"/>
        <v>11</v>
      </c>
      <c r="AO66" s="20">
        <f t="shared" si="105"/>
        <v>16</v>
      </c>
      <c r="AP66" s="20">
        <f t="shared" si="7"/>
        <v>21</v>
      </c>
      <c r="AQ66" s="20">
        <f t="shared" si="8"/>
        <v>26</v>
      </c>
      <c r="AR66" s="20">
        <f t="shared" si="106"/>
        <v>31</v>
      </c>
      <c r="AS66" s="20">
        <f t="shared" si="107"/>
        <v>36</v>
      </c>
      <c r="AT66" s="21">
        <f t="shared" si="69"/>
        <v>-40.5</v>
      </c>
      <c r="AU66" s="38">
        <f t="shared" si="108"/>
        <v>12.5</v>
      </c>
      <c r="AV66" s="20">
        <f t="shared" si="109"/>
        <v>25</v>
      </c>
      <c r="AW66" s="20">
        <f t="shared" si="110"/>
        <v>34.5</v>
      </c>
      <c r="AX66" s="20">
        <f t="shared" si="111"/>
        <v>-40.5</v>
      </c>
      <c r="AY66" s="20">
        <f t="shared" si="112"/>
        <v>-40.381512150000006</v>
      </c>
      <c r="AZ66" s="21">
        <f t="shared" si="113"/>
        <v>55.5</v>
      </c>
      <c r="BA66" s="21">
        <f t="shared" si="206"/>
        <v>118.5</v>
      </c>
      <c r="BB66" s="39">
        <f t="shared" si="150"/>
        <v>0</v>
      </c>
      <c r="BC66" s="39">
        <f t="shared" si="151"/>
        <v>-121.5</v>
      </c>
      <c r="BD66" s="39">
        <f t="shared" si="152"/>
        <v>0</v>
      </c>
      <c r="BE66" s="40">
        <f t="shared" si="114"/>
        <v>0</v>
      </c>
      <c r="BF66" s="41">
        <f t="shared" si="207"/>
        <v>1</v>
      </c>
      <c r="BG66" s="37">
        <f t="shared" si="165"/>
        <v>1.5</v>
      </c>
      <c r="BH66" s="37">
        <f t="shared" si="167"/>
        <v>1.5</v>
      </c>
      <c r="BI66" s="37">
        <f t="shared" si="169"/>
        <v>1.5</v>
      </c>
      <c r="BJ66" s="37">
        <f t="shared" si="171"/>
        <v>1.5</v>
      </c>
      <c r="BK66" s="37">
        <f t="shared" si="173"/>
        <v>1.5</v>
      </c>
      <c r="BL66" s="37">
        <f t="shared" si="175"/>
        <v>1.5</v>
      </c>
      <c r="BM66" s="37">
        <f t="shared" si="177"/>
        <v>1.5</v>
      </c>
      <c r="BN66" s="37">
        <f t="shared" si="179"/>
        <v>1.5</v>
      </c>
      <c r="BO66" s="37">
        <f t="shared" si="181"/>
        <v>1.5</v>
      </c>
      <c r="BP66" s="37">
        <f t="shared" si="183"/>
        <v>1.5</v>
      </c>
      <c r="BQ66" s="37">
        <f t="shared" si="185"/>
        <v>1.5</v>
      </c>
      <c r="BR66" s="37">
        <f t="shared" si="125"/>
        <v>1.5</v>
      </c>
      <c r="BS66" s="37">
        <f t="shared" si="126"/>
        <v>1.5</v>
      </c>
      <c r="BT66" s="37">
        <f t="shared" si="127"/>
        <v>1.5</v>
      </c>
      <c r="BU66" s="37">
        <f t="shared" si="128"/>
        <v>1.5</v>
      </c>
      <c r="BV66" s="37">
        <f t="shared" si="129"/>
        <v>1.5</v>
      </c>
      <c r="BW66" s="37">
        <f t="shared" si="130"/>
        <v>1.5</v>
      </c>
      <c r="BX66" s="37">
        <f t="shared" si="131"/>
        <v>1.5</v>
      </c>
      <c r="BY66" s="37">
        <f t="shared" si="132"/>
        <v>1.5</v>
      </c>
      <c r="BZ66" s="37">
        <f t="shared" si="133"/>
        <v>1.5</v>
      </c>
      <c r="CA66" s="37">
        <f t="shared" si="134"/>
        <v>1.5</v>
      </c>
      <c r="CB66" s="37">
        <f t="shared" si="135"/>
        <v>1.5</v>
      </c>
      <c r="CC66" s="37">
        <f t="shared" si="136"/>
        <v>1.5</v>
      </c>
      <c r="CD66" s="37">
        <f t="shared" si="137"/>
        <v>1.5</v>
      </c>
      <c r="CE66" s="37">
        <f t="shared" si="138"/>
        <v>1.5</v>
      </c>
      <c r="CF66" s="37">
        <f t="shared" si="139"/>
        <v>1.5</v>
      </c>
      <c r="CG66" s="37">
        <f t="shared" si="140"/>
        <v>1.5</v>
      </c>
      <c r="CH66" s="37">
        <f t="shared" si="141"/>
        <v>1.5</v>
      </c>
      <c r="CI66" s="37">
        <f t="shared" si="142"/>
        <v>1.5</v>
      </c>
      <c r="CJ66" s="37">
        <f t="shared" si="143"/>
        <v>1.5</v>
      </c>
      <c r="CK66" s="37">
        <f t="shared" si="144"/>
        <v>1.5</v>
      </c>
      <c r="CL66" s="37">
        <f t="shared" si="153"/>
        <v>1.5</v>
      </c>
      <c r="CM66" s="37">
        <f t="shared" si="166"/>
        <v>1.5</v>
      </c>
      <c r="CN66" s="37">
        <f t="shared" si="168"/>
        <v>1.5</v>
      </c>
      <c r="CO66" s="37">
        <f t="shared" si="170"/>
        <v>1.5</v>
      </c>
      <c r="CP66" s="37">
        <f t="shared" si="172"/>
        <v>1.5</v>
      </c>
      <c r="CQ66" s="37">
        <f t="shared" si="174"/>
        <v>1.5</v>
      </c>
      <c r="CR66" s="37">
        <f t="shared" si="176"/>
        <v>1.5</v>
      </c>
      <c r="CS66" s="37">
        <f t="shared" si="178"/>
        <v>1.5</v>
      </c>
      <c r="CT66" s="37">
        <f t="shared" si="180"/>
        <v>1.5</v>
      </c>
      <c r="CU66" s="37">
        <f t="shared" si="182"/>
        <v>1.5</v>
      </c>
      <c r="CV66" s="37">
        <f t="shared" si="184"/>
        <v>1.5</v>
      </c>
      <c r="CW66" s="37">
        <f t="shared" si="186"/>
        <v>1.5</v>
      </c>
      <c r="CX66" s="37">
        <f t="shared" si="187"/>
        <v>1.5</v>
      </c>
      <c r="CY66" s="37">
        <f t="shared" si="188"/>
        <v>1.5</v>
      </c>
      <c r="CZ66" s="37">
        <f t="shared" si="189"/>
        <v>1.5</v>
      </c>
      <c r="DA66" s="37">
        <f t="shared" si="190"/>
        <v>1.5</v>
      </c>
      <c r="DB66" s="37">
        <f t="shared" si="191"/>
        <v>1.5</v>
      </c>
      <c r="DC66" s="37">
        <f t="shared" si="192"/>
        <v>1.5</v>
      </c>
      <c r="DD66" s="37">
        <f t="shared" si="193"/>
        <v>1.5</v>
      </c>
      <c r="DE66" s="37">
        <f t="shared" si="194"/>
        <v>1.5</v>
      </c>
      <c r="DF66" s="37">
        <f t="shared" si="195"/>
        <v>1.5</v>
      </c>
      <c r="DG66" s="37">
        <f t="shared" si="196"/>
        <v>1.5</v>
      </c>
      <c r="DH66" s="37">
        <f t="shared" si="197"/>
        <v>1.5</v>
      </c>
      <c r="DI66" s="37">
        <f t="shared" si="208"/>
        <v>1.5</v>
      </c>
      <c r="DJ66" s="37">
        <f t="shared" si="209"/>
        <v>1.5</v>
      </c>
      <c r="DK66" s="37">
        <f t="shared" si="210"/>
        <v>1.5</v>
      </c>
      <c r="DL66" s="37">
        <f t="shared" si="211"/>
        <v>1.5</v>
      </c>
      <c r="DM66" s="37">
        <f t="shared" si="163"/>
        <v>1.5</v>
      </c>
      <c r="DN66" s="37">
        <f t="shared" si="164"/>
        <v>1.5</v>
      </c>
      <c r="DO66" s="37">
        <f t="shared" si="72"/>
        <v>1.5</v>
      </c>
      <c r="DP66" s="37">
        <f t="shared" si="73"/>
        <v>1.5</v>
      </c>
      <c r="DQ66" s="36"/>
      <c r="DR66" s="37">
        <f t="shared" si="75"/>
        <v>1.5</v>
      </c>
      <c r="DS66" s="37">
        <f t="shared" si="76"/>
        <v>1.5</v>
      </c>
      <c r="DT66" s="37">
        <f t="shared" si="77"/>
        <v>1.5</v>
      </c>
      <c r="DU66" s="37">
        <f t="shared" si="78"/>
        <v>1.5</v>
      </c>
      <c r="DV66" s="37">
        <f t="shared" si="79"/>
        <v>1.5</v>
      </c>
      <c r="DW66" s="37">
        <f t="shared" si="80"/>
        <v>1.5</v>
      </c>
      <c r="DX66" s="37">
        <f t="shared" si="81"/>
        <v>1.5</v>
      </c>
      <c r="DY66" s="37">
        <f t="shared" si="82"/>
        <v>1.5</v>
      </c>
      <c r="DZ66" s="37">
        <f t="shared" si="83"/>
        <v>1.5</v>
      </c>
      <c r="EA66" s="37">
        <f t="shared" si="84"/>
        <v>1.5</v>
      </c>
      <c r="EB66" s="37">
        <f t="shared" si="85"/>
        <v>1.5</v>
      </c>
      <c r="EC66" s="37">
        <f t="shared" si="86"/>
        <v>1.5</v>
      </c>
      <c r="ED66" s="37">
        <f t="shared" si="87"/>
        <v>1.5</v>
      </c>
      <c r="EE66" s="37">
        <f t="shared" si="88"/>
        <v>1.5</v>
      </c>
      <c r="EF66" s="37">
        <f t="shared" si="89"/>
        <v>1.5</v>
      </c>
      <c r="EG66" s="37">
        <f t="shared" si="90"/>
        <v>1.5</v>
      </c>
      <c r="EH66" s="37">
        <f t="shared" si="91"/>
        <v>1.5</v>
      </c>
    </row>
    <row r="67" spans="1:138" ht="20.25" customHeight="1">
      <c r="A67" s="55">
        <f t="shared" si="92"/>
        <v>1</v>
      </c>
      <c r="B67" s="50">
        <v>64</v>
      </c>
      <c r="C67" s="57" t="str">
        <f>'Ordine Entrata'!B67</f>
        <v> </v>
      </c>
      <c r="D67" s="58" t="str">
        <f>'Ordine Entrata'!D67</f>
        <v> </v>
      </c>
      <c r="E67" s="136"/>
      <c r="F67" s="135"/>
      <c r="G67" s="8"/>
      <c r="H67" s="135"/>
      <c r="I67" s="135"/>
      <c r="J67" s="8">
        <f t="shared" si="198"/>
        <v>0</v>
      </c>
      <c r="K67" s="20">
        <f t="shared" si="199"/>
        <v>6</v>
      </c>
      <c r="L67" s="20">
        <f t="shared" si="200"/>
        <v>11</v>
      </c>
      <c r="M67" s="20">
        <f t="shared" si="201"/>
        <v>16</v>
      </c>
      <c r="N67" s="20">
        <f t="shared" si="202"/>
        <v>21</v>
      </c>
      <c r="O67" s="20">
        <f t="shared" si="203"/>
        <v>26</v>
      </c>
      <c r="P67" s="20">
        <f t="shared" si="96"/>
        <v>31</v>
      </c>
      <c r="Q67" s="20">
        <f t="shared" si="97"/>
        <v>36</v>
      </c>
      <c r="R67" s="21">
        <f t="shared" si="67"/>
        <v>-40.5</v>
      </c>
      <c r="S67" s="136"/>
      <c r="T67" s="135"/>
      <c r="U67" s="20"/>
      <c r="V67" s="135"/>
      <c r="W67" s="135"/>
      <c r="X67" s="20">
        <f t="shared" si="204"/>
        <v>0</v>
      </c>
      <c r="Y67" s="20">
        <f t="shared" si="98"/>
        <v>6</v>
      </c>
      <c r="Z67" s="20">
        <f t="shared" si="99"/>
        <v>11</v>
      </c>
      <c r="AA67" s="20">
        <f t="shared" si="100"/>
        <v>16</v>
      </c>
      <c r="AB67" s="20">
        <f t="shared" si="4"/>
        <v>21</v>
      </c>
      <c r="AC67" s="20">
        <f t="shared" si="5"/>
        <v>26</v>
      </c>
      <c r="AD67" s="20">
        <f t="shared" si="101"/>
        <v>31</v>
      </c>
      <c r="AE67" s="20">
        <f t="shared" si="102"/>
        <v>36</v>
      </c>
      <c r="AF67" s="21">
        <f t="shared" si="68"/>
        <v>-40.5</v>
      </c>
      <c r="AG67" s="136"/>
      <c r="AH67" s="135"/>
      <c r="AI67" s="20"/>
      <c r="AJ67" s="135"/>
      <c r="AK67" s="135"/>
      <c r="AL67" s="20">
        <f t="shared" si="205"/>
        <v>0</v>
      </c>
      <c r="AM67" s="20">
        <f t="shared" si="103"/>
        <v>6</v>
      </c>
      <c r="AN67" s="20">
        <f t="shared" si="104"/>
        <v>11</v>
      </c>
      <c r="AO67" s="20">
        <f t="shared" si="105"/>
        <v>16</v>
      </c>
      <c r="AP67" s="20">
        <f t="shared" si="7"/>
        <v>21</v>
      </c>
      <c r="AQ67" s="20">
        <f t="shared" si="8"/>
        <v>26</v>
      </c>
      <c r="AR67" s="20">
        <f t="shared" si="106"/>
        <v>31</v>
      </c>
      <c r="AS67" s="20">
        <f t="shared" si="107"/>
        <v>36</v>
      </c>
      <c r="AT67" s="21">
        <f t="shared" si="69"/>
        <v>-40.5</v>
      </c>
      <c r="AU67" s="38">
        <f t="shared" si="108"/>
        <v>12.5</v>
      </c>
      <c r="AV67" s="20">
        <f t="shared" si="109"/>
        <v>25</v>
      </c>
      <c r="AW67" s="20">
        <f t="shared" si="110"/>
        <v>34.5</v>
      </c>
      <c r="AX67" s="20">
        <f t="shared" si="111"/>
        <v>-40.5</v>
      </c>
      <c r="AY67" s="20">
        <f t="shared" si="112"/>
        <v>-40.381512150000006</v>
      </c>
      <c r="AZ67" s="21">
        <f t="shared" si="113"/>
        <v>55.5</v>
      </c>
      <c r="BA67" s="21">
        <f t="shared" si="206"/>
        <v>118.5</v>
      </c>
      <c r="BB67" s="39">
        <f t="shared" si="150"/>
        <v>0</v>
      </c>
      <c r="BC67" s="39">
        <f t="shared" si="151"/>
        <v>-121.5</v>
      </c>
      <c r="BD67" s="39">
        <f t="shared" si="152"/>
        <v>0</v>
      </c>
      <c r="BE67" s="40">
        <f t="shared" si="114"/>
        <v>0</v>
      </c>
      <c r="BF67" s="41">
        <f t="shared" si="207"/>
        <v>1</v>
      </c>
      <c r="BG67" s="37">
        <f t="shared" si="165"/>
        <v>1.5</v>
      </c>
      <c r="BH67" s="37">
        <f t="shared" si="167"/>
        <v>1.5</v>
      </c>
      <c r="BI67" s="37">
        <f t="shared" si="169"/>
        <v>1.5</v>
      </c>
      <c r="BJ67" s="37">
        <f t="shared" si="171"/>
        <v>1.5</v>
      </c>
      <c r="BK67" s="37">
        <f t="shared" si="173"/>
        <v>1.5</v>
      </c>
      <c r="BL67" s="37">
        <f t="shared" si="175"/>
        <v>1.5</v>
      </c>
      <c r="BM67" s="37">
        <f t="shared" si="177"/>
        <v>1.5</v>
      </c>
      <c r="BN67" s="37">
        <f t="shared" si="179"/>
        <v>1.5</v>
      </c>
      <c r="BO67" s="37">
        <f t="shared" si="181"/>
        <v>1.5</v>
      </c>
      <c r="BP67" s="37">
        <f t="shared" si="183"/>
        <v>1.5</v>
      </c>
      <c r="BQ67" s="37">
        <f t="shared" si="185"/>
        <v>1.5</v>
      </c>
      <c r="BR67" s="37">
        <f t="shared" si="125"/>
        <v>1.5</v>
      </c>
      <c r="BS67" s="37">
        <f t="shared" si="126"/>
        <v>1.5</v>
      </c>
      <c r="BT67" s="37">
        <f t="shared" si="127"/>
        <v>1.5</v>
      </c>
      <c r="BU67" s="37">
        <f t="shared" si="128"/>
        <v>1.5</v>
      </c>
      <c r="BV67" s="37">
        <f t="shared" si="129"/>
        <v>1.5</v>
      </c>
      <c r="BW67" s="37">
        <f t="shared" si="130"/>
        <v>1.5</v>
      </c>
      <c r="BX67" s="37">
        <f t="shared" si="131"/>
        <v>1.5</v>
      </c>
      <c r="BY67" s="37">
        <f t="shared" si="132"/>
        <v>1.5</v>
      </c>
      <c r="BZ67" s="37">
        <f t="shared" si="133"/>
        <v>1.5</v>
      </c>
      <c r="CA67" s="37">
        <f t="shared" si="134"/>
        <v>1.5</v>
      </c>
      <c r="CB67" s="37">
        <f t="shared" si="135"/>
        <v>1.5</v>
      </c>
      <c r="CC67" s="37">
        <f t="shared" si="136"/>
        <v>1.5</v>
      </c>
      <c r="CD67" s="37">
        <f t="shared" si="137"/>
        <v>1.5</v>
      </c>
      <c r="CE67" s="37">
        <f t="shared" si="138"/>
        <v>1.5</v>
      </c>
      <c r="CF67" s="37">
        <f t="shared" si="139"/>
        <v>1.5</v>
      </c>
      <c r="CG67" s="37">
        <f t="shared" si="140"/>
        <v>1.5</v>
      </c>
      <c r="CH67" s="37">
        <f t="shared" si="141"/>
        <v>1.5</v>
      </c>
      <c r="CI67" s="37">
        <f t="shared" si="142"/>
        <v>1.5</v>
      </c>
      <c r="CJ67" s="37">
        <f t="shared" si="143"/>
        <v>1.5</v>
      </c>
      <c r="CK67" s="37">
        <f t="shared" si="144"/>
        <v>1.5</v>
      </c>
      <c r="CL67" s="37">
        <f t="shared" si="153"/>
        <v>1.5</v>
      </c>
      <c r="CM67" s="37">
        <f t="shared" si="166"/>
        <v>1.5</v>
      </c>
      <c r="CN67" s="37">
        <f t="shared" si="168"/>
        <v>1.5</v>
      </c>
      <c r="CO67" s="37">
        <f t="shared" si="170"/>
        <v>1.5</v>
      </c>
      <c r="CP67" s="37">
        <f t="shared" si="172"/>
        <v>1.5</v>
      </c>
      <c r="CQ67" s="37">
        <f t="shared" si="174"/>
        <v>1.5</v>
      </c>
      <c r="CR67" s="37">
        <f t="shared" si="176"/>
        <v>1.5</v>
      </c>
      <c r="CS67" s="37">
        <f t="shared" si="178"/>
        <v>1.5</v>
      </c>
      <c r="CT67" s="37">
        <f t="shared" si="180"/>
        <v>1.5</v>
      </c>
      <c r="CU67" s="37">
        <f t="shared" si="182"/>
        <v>1.5</v>
      </c>
      <c r="CV67" s="37">
        <f t="shared" si="184"/>
        <v>1.5</v>
      </c>
      <c r="CW67" s="37">
        <f t="shared" si="186"/>
        <v>1.5</v>
      </c>
      <c r="CX67" s="37">
        <f t="shared" si="187"/>
        <v>1.5</v>
      </c>
      <c r="CY67" s="37">
        <f t="shared" si="188"/>
        <v>1.5</v>
      </c>
      <c r="CZ67" s="37">
        <f t="shared" si="189"/>
        <v>1.5</v>
      </c>
      <c r="DA67" s="37">
        <f t="shared" si="190"/>
        <v>1.5</v>
      </c>
      <c r="DB67" s="37">
        <f t="shared" si="191"/>
        <v>1.5</v>
      </c>
      <c r="DC67" s="37">
        <f t="shared" si="192"/>
        <v>1.5</v>
      </c>
      <c r="DD67" s="37">
        <f t="shared" si="193"/>
        <v>1.5</v>
      </c>
      <c r="DE67" s="37">
        <f t="shared" si="194"/>
        <v>1.5</v>
      </c>
      <c r="DF67" s="37">
        <f t="shared" si="195"/>
        <v>1.5</v>
      </c>
      <c r="DG67" s="37">
        <f t="shared" si="196"/>
        <v>1.5</v>
      </c>
      <c r="DH67" s="37">
        <f t="shared" si="197"/>
        <v>1.5</v>
      </c>
      <c r="DI67" s="37">
        <f t="shared" si="208"/>
        <v>1.5</v>
      </c>
      <c r="DJ67" s="37">
        <f t="shared" si="209"/>
        <v>1.5</v>
      </c>
      <c r="DK67" s="37">
        <f t="shared" si="210"/>
        <v>1.5</v>
      </c>
      <c r="DL67" s="37">
        <f t="shared" si="211"/>
        <v>1.5</v>
      </c>
      <c r="DM67" s="37">
        <f t="shared" si="163"/>
        <v>1.5</v>
      </c>
      <c r="DN67" s="37">
        <f t="shared" si="164"/>
        <v>1.5</v>
      </c>
      <c r="DO67" s="37">
        <f t="shared" si="72"/>
        <v>1.5</v>
      </c>
      <c r="DP67" s="37">
        <f t="shared" si="73"/>
        <v>1.5</v>
      </c>
      <c r="DQ67" s="37">
        <f t="shared" si="74"/>
        <v>1.5</v>
      </c>
      <c r="DR67" s="36"/>
      <c r="DS67" s="37">
        <f t="shared" si="76"/>
        <v>1.5</v>
      </c>
      <c r="DT67" s="37">
        <f t="shared" si="77"/>
        <v>1.5</v>
      </c>
      <c r="DU67" s="37">
        <f t="shared" si="78"/>
        <v>1.5</v>
      </c>
      <c r="DV67" s="37">
        <f t="shared" si="79"/>
        <v>1.5</v>
      </c>
      <c r="DW67" s="37">
        <f t="shared" si="80"/>
        <v>1.5</v>
      </c>
      <c r="DX67" s="37">
        <f t="shared" si="81"/>
        <v>1.5</v>
      </c>
      <c r="DY67" s="37">
        <f t="shared" si="82"/>
        <v>1.5</v>
      </c>
      <c r="DZ67" s="37">
        <f t="shared" si="83"/>
        <v>1.5</v>
      </c>
      <c r="EA67" s="37">
        <f t="shared" si="84"/>
        <v>1.5</v>
      </c>
      <c r="EB67" s="37">
        <f t="shared" si="85"/>
        <v>1.5</v>
      </c>
      <c r="EC67" s="37">
        <f t="shared" si="86"/>
        <v>1.5</v>
      </c>
      <c r="ED67" s="37">
        <f t="shared" si="87"/>
        <v>1.5</v>
      </c>
      <c r="EE67" s="37">
        <f t="shared" si="88"/>
        <v>1.5</v>
      </c>
      <c r="EF67" s="37">
        <f t="shared" si="89"/>
        <v>1.5</v>
      </c>
      <c r="EG67" s="37">
        <f t="shared" si="90"/>
        <v>1.5</v>
      </c>
      <c r="EH67" s="37">
        <f t="shared" si="91"/>
        <v>1.5</v>
      </c>
    </row>
    <row r="68" spans="1:138" ht="20.25" customHeight="1">
      <c r="A68" s="55">
        <f t="shared" si="92"/>
        <v>1</v>
      </c>
      <c r="B68" s="49">
        <v>65</v>
      </c>
      <c r="C68" s="57" t="str">
        <f>'Ordine Entrata'!B68</f>
        <v> </v>
      </c>
      <c r="D68" s="58" t="str">
        <f>'Ordine Entrata'!D68</f>
        <v> </v>
      </c>
      <c r="E68" s="136"/>
      <c r="F68" s="135"/>
      <c r="G68" s="8"/>
      <c r="H68" s="135"/>
      <c r="I68" s="135"/>
      <c r="J68" s="8">
        <f t="shared" si="198"/>
        <v>0</v>
      </c>
      <c r="K68" s="20">
        <f t="shared" si="199"/>
        <v>6</v>
      </c>
      <c r="L68" s="20">
        <f t="shared" si="200"/>
        <v>11</v>
      </c>
      <c r="M68" s="20">
        <f t="shared" si="201"/>
        <v>16</v>
      </c>
      <c r="N68" s="20">
        <f t="shared" si="202"/>
        <v>21</v>
      </c>
      <c r="O68" s="20">
        <f t="shared" si="203"/>
        <v>26</v>
      </c>
      <c r="P68" s="20">
        <f t="shared" si="96"/>
        <v>31</v>
      </c>
      <c r="Q68" s="20">
        <f t="shared" si="97"/>
        <v>36</v>
      </c>
      <c r="R68" s="21">
        <f t="shared" si="67"/>
        <v>-40.5</v>
      </c>
      <c r="S68" s="136"/>
      <c r="T68" s="135"/>
      <c r="U68" s="20"/>
      <c r="V68" s="135"/>
      <c r="W68" s="135"/>
      <c r="X68" s="20">
        <f t="shared" si="204"/>
        <v>0</v>
      </c>
      <c r="Y68" s="20">
        <f t="shared" si="98"/>
        <v>6</v>
      </c>
      <c r="Z68" s="20">
        <f t="shared" si="99"/>
        <v>11</v>
      </c>
      <c r="AA68" s="20">
        <f t="shared" si="100"/>
        <v>16</v>
      </c>
      <c r="AB68" s="20">
        <f aca="true" t="shared" si="212" ref="AB68:AB83">AA68+IF((X68+V68/1000)&gt;(X$36+V$36/1000),1)+IF((X68+V68/1000)=(X$36+V$36/1000),0.5)+IF((X68+V68/1000)&gt;(X$37+V$37/1000),1)+IF((X68+V68/1000)=(X$37+V$37/1000),0.5)+IF((X68+V68/1000)&gt;(X$38+V$38/1000),1)+IF((X68+V68/1000)=(X$38+V$38/1000),0.5)+IF((X68+V68/1000)&gt;(X$39+V$39/1000),1)+IF((X68+V68/1000)=(X$39+V$39/1000),0.5)+IF((X68+V68/1000)&gt;(X$40+V$40/1000),1)+IF((X68+V68/1000)=(X$40+V$40/1000),0.5)+IF((X68+V68/1000)&gt;(X$41+V$41/1000),1)+IF((X68+V68/1000)=(X$41+V$41/1000),0.5)+IF((X68+V68/1000)&gt;(X$42+V$42/1000),1)+IF((X68+V68/1000)=(X$42+V$42/1000),0.5)+IF((X68+V68/1000)&gt;(X$43+V$43/1000),1)+IF((X68+V68/1000)=(X$43+V$43/1000),0.5)+IF((X68+V68/1000)&gt;(X$44+V$44/1000),1)+IF((X68+V68/1000)=(X$44+V$44/1000),0.5)+IF((X68+V68/1000)&gt;(X$45+V$45/1000),1)+IF((X68+V68/1000)=(X$45+V$45/1000),0.5)</f>
        <v>21</v>
      </c>
      <c r="AC68" s="20">
        <f aca="true" t="shared" si="213" ref="AC68:AC83">AB68+IF((X68+V68/1000)&gt;(X$46+V$46/1000),1)+IF((X68+V68/1000)=(X$46+V$46/1000),0.5)+IF((X68+V68/1000)&gt;(X$47+V$47/1000),1)+IF((X68+V68/1000)=(X$47+V$47/1000),0.5)+IF((X68+V68/1000)&gt;(X$48+V$48/1000),1)+IF((X68+V68/1000)=(X$48+V$48/1000),0.5)+IF((X68+V68/1000)&gt;(X$49+V$49/1000),1)+IF((X68+V68/1000)=(X$49+V$49/1000),0.5)+IF((X68+V68/1000)&gt;(X$50+V$50/1000),1)+IF((X68+V68/1000)=(X$50+V$50/1000),0.5)+IF((X68+V68/1000)&gt;(X$51+V$51/1000),1)+IF((X68+V68/1000)=(X$51+V$51/1000),0.5)+IF((X68+V68/1000)&gt;(X$52+V$52/1000),1)+IF((X68+V68/1000)=(X$52+V$52/1000),0.5)+IF((X68+V68/1000)&gt;(X$53+V$53/1000),1)+IF((X68+V68/1000)=(X$53+V$53/1000),0.5)+IF((X68+V68/1000)&gt;(X$54+V$54/1000),1)+IF((X68+V68/1000)=(X$54+V$54/1000),0.5)+IF((X68+V68/1000)&gt;(X$55+V$55/1000),1)+IF((X68+V68/1000)=(X$55+V$55/1000),0.5)</f>
        <v>26</v>
      </c>
      <c r="AD68" s="20">
        <f t="shared" si="101"/>
        <v>31</v>
      </c>
      <c r="AE68" s="20">
        <f t="shared" si="102"/>
        <v>36</v>
      </c>
      <c r="AF68" s="21">
        <f t="shared" si="68"/>
        <v>-40.5</v>
      </c>
      <c r="AG68" s="136"/>
      <c r="AH68" s="135"/>
      <c r="AI68" s="20"/>
      <c r="AJ68" s="135"/>
      <c r="AK68" s="135"/>
      <c r="AL68" s="20">
        <f t="shared" si="205"/>
        <v>0</v>
      </c>
      <c r="AM68" s="20">
        <f t="shared" si="103"/>
        <v>6</v>
      </c>
      <c r="AN68" s="20">
        <f t="shared" si="104"/>
        <v>11</v>
      </c>
      <c r="AO68" s="20">
        <f t="shared" si="105"/>
        <v>16</v>
      </c>
      <c r="AP68" s="20">
        <f aca="true" t="shared" si="214" ref="AP68:AP83">AO68+IF((AL68+AJ68/1000)&gt;(AL$36+AJ$36/1000),1)+IF((AL68+AJ68/1000)=(AL$36+AJ$36/1000),0.5)+IF((AL68+AJ68/1000)&gt;(AL$37+AJ$37/1000),1)+IF((AL68+AJ68/1000)=(AL$37+AJ$37/1000),0.5)+IF((AL68+AJ68/1000)&gt;(AL$38+AJ$38/1000),1)+IF((AL68+AJ68/1000)=(AL$38+AJ$38/1000),0.5)+IF((AL68+AJ68/1000)&gt;(AL$39+AJ$39/1000),1)+IF((AL68+AJ68/1000)=(AL$39+AJ$39/1000),0.5)+IF((AL68+AJ68/1000)&gt;(AL$40+AJ$40/1000),1)+IF((AL68+AJ68/1000)=(AL$40+AJ$40/1000),0.5)+IF((AL68+AJ68/1000)&gt;(AL$41+AJ$41/1000),1)+IF((AL68+AJ68/1000)=(AL$41+AJ$41/1000),0.5)+IF((AL68+AJ68/1000)&gt;(AL$42+AJ$42/1000),1)+IF((AL68+AJ68/1000)=(AL$42+AJ$42/1000),0.5)+IF((AL68+AJ68/1000)&gt;(AL$43+AJ$43/1000),1)+IF((AL68+AJ68/1000)=(AL$43+AJ$43/1000),0.5)+IF((AL68+AJ68/1000)&gt;(AL$44+AJ$44/1000),1)+IF((AL68+AJ68/1000)=(AL$44+AJ$44/1000),0.5)+IF((AL68+AJ68/1000)&gt;(AL$45+AJ$45/1000),1)+IF((AL68+AJ68/1000)=(AL$45+AJ$45/1000),0.5)</f>
        <v>21</v>
      </c>
      <c r="AQ68" s="20">
        <f aca="true" t="shared" si="215" ref="AQ68:AQ83">AP68+IF((AL68+AJ68/1000)&gt;(AL$46+AJ$46/1000),1)+IF((AL68+AJ68/1000)=(AL$46+AJ$46/1000),0.5)+IF((AL68+AJ68/1000)&gt;(AL$47+AJ$47/1000),1)+IF((AL68+AJ68/1000)=(AL$47+AJ$47/1000),0.5)+IF((AL68+AJ68/1000)&gt;(AL$48+AJ$48/1000),1)+IF((AL68+AJ68/1000)=(AL$48+AJ$48/1000),0.5)+IF((AL68+AJ68/1000)&gt;(AL$49+AJ$49/1000),1)+IF((AL68+AJ68/1000)=(AL$49+AJ$49/1000),0.5)+IF((AL68+AJ68/1000)&gt;(AL$50+AJ$50/1000),1)+IF((AL68+AJ68/1000)=(AL$50+AJ$50/1000),0.5)+IF((AL68+AJ68/1000)&gt;(AL$51+AJ$51/1000),1)+IF((AL68+AJ68/1000)=(AL$51+AJ$51/1000),0.5)+IF((AL68+AJ68/1000)&gt;(AL$52+AJ$52/1000),1)+IF((AL68+AJ68/1000)=(AL$52+AJ$52/1000),0.5)+IF((AL68+AJ68/1000)&gt;(AL$53+AJ$53/1000),1)+IF((AL68+AJ68/1000)=(AL$53+AJ$53/1000),0.5)+IF((AL68+AJ68/1000)&gt;(AL$54+AJ$54/1000),1)+IF((AL68+AJ68/1000)=(AL$54+AJ$54/1000),0.5)+IF((AL68+AJ68/1000)&gt;(AL$55+AJ$55/1000),1)+IF((AL68+AJ68/1000)=(AL$55+AJ$55/1000),0.5)</f>
        <v>26</v>
      </c>
      <c r="AR68" s="20">
        <f t="shared" si="106"/>
        <v>31</v>
      </c>
      <c r="AS68" s="20">
        <f t="shared" si="107"/>
        <v>36</v>
      </c>
      <c r="AT68" s="21">
        <f t="shared" si="69"/>
        <v>-40.5</v>
      </c>
      <c r="AU68" s="38">
        <f t="shared" si="108"/>
        <v>12.5</v>
      </c>
      <c r="AV68" s="20">
        <f t="shared" si="109"/>
        <v>25</v>
      </c>
      <c r="AW68" s="20">
        <f t="shared" si="110"/>
        <v>34.5</v>
      </c>
      <c r="AX68" s="20">
        <f t="shared" si="111"/>
        <v>-40.5</v>
      </c>
      <c r="AY68" s="20">
        <f t="shared" si="112"/>
        <v>-40.381512150000006</v>
      </c>
      <c r="AZ68" s="21">
        <f t="shared" si="113"/>
        <v>55.5</v>
      </c>
      <c r="BA68" s="21">
        <f t="shared" si="206"/>
        <v>118.5</v>
      </c>
      <c r="BB68" s="39">
        <f aca="true" t="shared" si="216" ref="BB68:BB83">IF(BA68&lt;&gt;0,(H68+V68+AJ68),0)</f>
        <v>0</v>
      </c>
      <c r="BC68" s="39">
        <f aca="true" t="shared" si="217" ref="BC68:BC83">IF(BA68&lt;&gt;0,(R68+AF68+AT68),0)</f>
        <v>-121.5</v>
      </c>
      <c r="BD68" s="39">
        <f aca="true" t="shared" si="218" ref="BD68:BD83">IF(BA68&lt;&gt;0,(J68+X68+AL68),0)</f>
        <v>0</v>
      </c>
      <c r="BE68" s="40">
        <f t="shared" si="114"/>
        <v>0</v>
      </c>
      <c r="BF68" s="41">
        <f t="shared" si="207"/>
        <v>1</v>
      </c>
      <c r="BG68" s="37">
        <f t="shared" si="165"/>
        <v>1.5</v>
      </c>
      <c r="BH68" s="37">
        <f t="shared" si="167"/>
        <v>1.5</v>
      </c>
      <c r="BI68" s="37">
        <f t="shared" si="169"/>
        <v>1.5</v>
      </c>
      <c r="BJ68" s="37">
        <f t="shared" si="171"/>
        <v>1.5</v>
      </c>
      <c r="BK68" s="37">
        <f t="shared" si="173"/>
        <v>1.5</v>
      </c>
      <c r="BL68" s="37">
        <f t="shared" si="175"/>
        <v>1.5</v>
      </c>
      <c r="BM68" s="37">
        <f t="shared" si="177"/>
        <v>1.5</v>
      </c>
      <c r="BN68" s="37">
        <f t="shared" si="179"/>
        <v>1.5</v>
      </c>
      <c r="BO68" s="37">
        <f t="shared" si="181"/>
        <v>1.5</v>
      </c>
      <c r="BP68" s="37">
        <f t="shared" si="183"/>
        <v>1.5</v>
      </c>
      <c r="BQ68" s="37">
        <f t="shared" si="185"/>
        <v>1.5</v>
      </c>
      <c r="BR68" s="37">
        <f t="shared" si="125"/>
        <v>1.5</v>
      </c>
      <c r="BS68" s="37">
        <f t="shared" si="126"/>
        <v>1.5</v>
      </c>
      <c r="BT68" s="37">
        <f t="shared" si="127"/>
        <v>1.5</v>
      </c>
      <c r="BU68" s="37">
        <f t="shared" si="128"/>
        <v>1.5</v>
      </c>
      <c r="BV68" s="37">
        <f t="shared" si="129"/>
        <v>1.5</v>
      </c>
      <c r="BW68" s="37">
        <f t="shared" si="130"/>
        <v>1.5</v>
      </c>
      <c r="BX68" s="37">
        <f t="shared" si="131"/>
        <v>1.5</v>
      </c>
      <c r="BY68" s="37">
        <f t="shared" si="132"/>
        <v>1.5</v>
      </c>
      <c r="BZ68" s="37">
        <f t="shared" si="133"/>
        <v>1.5</v>
      </c>
      <c r="CA68" s="37">
        <f t="shared" si="134"/>
        <v>1.5</v>
      </c>
      <c r="CB68" s="37">
        <f t="shared" si="135"/>
        <v>1.5</v>
      </c>
      <c r="CC68" s="37">
        <f t="shared" si="136"/>
        <v>1.5</v>
      </c>
      <c r="CD68" s="37">
        <f t="shared" si="137"/>
        <v>1.5</v>
      </c>
      <c r="CE68" s="37">
        <f t="shared" si="138"/>
        <v>1.5</v>
      </c>
      <c r="CF68" s="37">
        <f t="shared" si="139"/>
        <v>1.5</v>
      </c>
      <c r="CG68" s="37">
        <f t="shared" si="140"/>
        <v>1.5</v>
      </c>
      <c r="CH68" s="37">
        <f t="shared" si="141"/>
        <v>1.5</v>
      </c>
      <c r="CI68" s="37">
        <f t="shared" si="142"/>
        <v>1.5</v>
      </c>
      <c r="CJ68" s="37">
        <f t="shared" si="143"/>
        <v>1.5</v>
      </c>
      <c r="CK68" s="37">
        <f t="shared" si="144"/>
        <v>1.5</v>
      </c>
      <c r="CL68" s="37">
        <f t="shared" si="153"/>
        <v>1.5</v>
      </c>
      <c r="CM68" s="37">
        <f t="shared" si="166"/>
        <v>1.5</v>
      </c>
      <c r="CN68" s="37">
        <f t="shared" si="168"/>
        <v>1.5</v>
      </c>
      <c r="CO68" s="37">
        <f t="shared" si="170"/>
        <v>1.5</v>
      </c>
      <c r="CP68" s="37">
        <f t="shared" si="172"/>
        <v>1.5</v>
      </c>
      <c r="CQ68" s="37">
        <f t="shared" si="174"/>
        <v>1.5</v>
      </c>
      <c r="CR68" s="37">
        <f t="shared" si="176"/>
        <v>1.5</v>
      </c>
      <c r="CS68" s="37">
        <f t="shared" si="178"/>
        <v>1.5</v>
      </c>
      <c r="CT68" s="37">
        <f t="shared" si="180"/>
        <v>1.5</v>
      </c>
      <c r="CU68" s="37">
        <f t="shared" si="182"/>
        <v>1.5</v>
      </c>
      <c r="CV68" s="37">
        <f t="shared" si="184"/>
        <v>1.5</v>
      </c>
      <c r="CW68" s="37">
        <f t="shared" si="186"/>
        <v>1.5</v>
      </c>
      <c r="CX68" s="37">
        <f t="shared" si="187"/>
        <v>1.5</v>
      </c>
      <c r="CY68" s="37">
        <f t="shared" si="188"/>
        <v>1.5</v>
      </c>
      <c r="CZ68" s="37">
        <f t="shared" si="189"/>
        <v>1.5</v>
      </c>
      <c r="DA68" s="37">
        <f t="shared" si="190"/>
        <v>1.5</v>
      </c>
      <c r="DB68" s="37">
        <f t="shared" si="191"/>
        <v>1.5</v>
      </c>
      <c r="DC68" s="37">
        <f t="shared" si="192"/>
        <v>1.5</v>
      </c>
      <c r="DD68" s="37">
        <f t="shared" si="193"/>
        <v>1.5</v>
      </c>
      <c r="DE68" s="37">
        <f t="shared" si="194"/>
        <v>1.5</v>
      </c>
      <c r="DF68" s="37">
        <f t="shared" si="195"/>
        <v>1.5</v>
      </c>
      <c r="DG68" s="37">
        <f t="shared" si="196"/>
        <v>1.5</v>
      </c>
      <c r="DH68" s="37">
        <f t="shared" si="197"/>
        <v>1.5</v>
      </c>
      <c r="DI68" s="37">
        <f t="shared" si="208"/>
        <v>1.5</v>
      </c>
      <c r="DJ68" s="37">
        <f t="shared" si="209"/>
        <v>1.5</v>
      </c>
      <c r="DK68" s="37">
        <f t="shared" si="210"/>
        <v>1.5</v>
      </c>
      <c r="DL68" s="37">
        <f t="shared" si="211"/>
        <v>1.5</v>
      </c>
      <c r="DM68" s="37">
        <f t="shared" si="163"/>
        <v>1.5</v>
      </c>
      <c r="DN68" s="37">
        <f t="shared" si="164"/>
        <v>1.5</v>
      </c>
      <c r="DO68" s="37">
        <f t="shared" si="72"/>
        <v>1.5</v>
      </c>
      <c r="DP68" s="37">
        <f t="shared" si="73"/>
        <v>1.5</v>
      </c>
      <c r="DQ68" s="37">
        <f t="shared" si="74"/>
        <v>1.5</v>
      </c>
      <c r="DR68" s="37">
        <f t="shared" si="75"/>
        <v>1.5</v>
      </c>
      <c r="DS68" s="36"/>
      <c r="DT68" s="37">
        <f t="shared" si="77"/>
        <v>1.5</v>
      </c>
      <c r="DU68" s="37">
        <f t="shared" si="78"/>
        <v>1.5</v>
      </c>
      <c r="DV68" s="37">
        <f t="shared" si="79"/>
        <v>1.5</v>
      </c>
      <c r="DW68" s="37">
        <f t="shared" si="80"/>
        <v>1.5</v>
      </c>
      <c r="DX68" s="37">
        <f t="shared" si="81"/>
        <v>1.5</v>
      </c>
      <c r="DY68" s="37">
        <f t="shared" si="82"/>
        <v>1.5</v>
      </c>
      <c r="DZ68" s="37">
        <f t="shared" si="83"/>
        <v>1.5</v>
      </c>
      <c r="EA68" s="37">
        <f t="shared" si="84"/>
        <v>1.5</v>
      </c>
      <c r="EB68" s="37">
        <f t="shared" si="85"/>
        <v>1.5</v>
      </c>
      <c r="EC68" s="37">
        <f t="shared" si="86"/>
        <v>1.5</v>
      </c>
      <c r="ED68" s="37">
        <f t="shared" si="87"/>
        <v>1.5</v>
      </c>
      <c r="EE68" s="37">
        <f t="shared" si="88"/>
        <v>1.5</v>
      </c>
      <c r="EF68" s="37">
        <f t="shared" si="89"/>
        <v>1.5</v>
      </c>
      <c r="EG68" s="37">
        <f t="shared" si="90"/>
        <v>1.5</v>
      </c>
      <c r="EH68" s="37">
        <f t="shared" si="91"/>
        <v>1.5</v>
      </c>
    </row>
    <row r="69" spans="1:138" ht="20.25" customHeight="1">
      <c r="A69" s="55">
        <f t="shared" si="92"/>
        <v>1</v>
      </c>
      <c r="B69" s="50">
        <v>66</v>
      </c>
      <c r="C69" s="57" t="str">
        <f>'Ordine Entrata'!B69</f>
        <v> </v>
      </c>
      <c r="D69" s="58" t="str">
        <f>'Ordine Entrata'!D69</f>
        <v> </v>
      </c>
      <c r="E69" s="136"/>
      <c r="F69" s="135"/>
      <c r="G69" s="8"/>
      <c r="H69" s="135"/>
      <c r="I69" s="135"/>
      <c r="J69" s="8">
        <f t="shared" si="198"/>
        <v>0</v>
      </c>
      <c r="K69" s="20">
        <f t="shared" si="199"/>
        <v>6</v>
      </c>
      <c r="L69" s="20">
        <f t="shared" si="200"/>
        <v>11</v>
      </c>
      <c r="M69" s="20">
        <f t="shared" si="201"/>
        <v>16</v>
      </c>
      <c r="N69" s="20">
        <f t="shared" si="202"/>
        <v>21</v>
      </c>
      <c r="O69" s="20">
        <f t="shared" si="203"/>
        <v>26</v>
      </c>
      <c r="P69" s="20">
        <f t="shared" si="96"/>
        <v>31</v>
      </c>
      <c r="Q69" s="20">
        <f t="shared" si="97"/>
        <v>36</v>
      </c>
      <c r="R69" s="21">
        <f aca="true" t="shared" si="219" ref="R69:R83">Q69+IF((J69+H69/1000)&gt;(J$76+H$76/1000),1)+IF((J69+H69/1000)=(J$76+H$76/1000),0.5)+IF((J69+H69/1000)&gt;(J$77+H$77/1000),1)+IF((J69+H69/1000)=(J$77+H$77/1000),0.5)+IF((J69+H69/1000)&gt;(J$78+H$78/1000),1)+IF((J69+H69/1000)=(J$78+H$78/1000),0.5)+IF((J69+H69/1000)&gt;(J$79+H$79/1000),1)+IF((J69+H69/1000)=(J$79+H$79/1000),0.5)+IF((J69+H69/1000)&gt;(J$80+H$80/1000),1)+IF((J69+H69/1000)=(J$80+H$80/1000),0.5)+IF((J69+H69/1000)&gt;(J$81+H$81/1000),1)+IF((J69+H69/1000)=(J$81+H$81/1000),0.5)+IF((J69+H69/1000)&gt;(J$82+H$82/1000),1)+IF((J69+H69/1000)=(J$82+H$82/1000),0.5)+IF((J69+H69/1000)&gt;(J$83+H$83/1000),1)+IF((J69+H69/1000)=(J$83+H$83/1000),0.5)-80.5+$A$84</f>
        <v>-40.5</v>
      </c>
      <c r="S69" s="136"/>
      <c r="T69" s="135"/>
      <c r="U69" s="20"/>
      <c r="V69" s="135"/>
      <c r="W69" s="135"/>
      <c r="X69" s="20">
        <f t="shared" si="204"/>
        <v>0</v>
      </c>
      <c r="Y69" s="20">
        <f t="shared" si="98"/>
        <v>6</v>
      </c>
      <c r="Z69" s="20">
        <f t="shared" si="99"/>
        <v>11</v>
      </c>
      <c r="AA69" s="20">
        <f t="shared" si="100"/>
        <v>16</v>
      </c>
      <c r="AB69" s="20">
        <f t="shared" si="212"/>
        <v>21</v>
      </c>
      <c r="AC69" s="20">
        <f t="shared" si="213"/>
        <v>26</v>
      </c>
      <c r="AD69" s="20">
        <f t="shared" si="101"/>
        <v>31</v>
      </c>
      <c r="AE69" s="20">
        <f t="shared" si="102"/>
        <v>36</v>
      </c>
      <c r="AF69" s="21">
        <f aca="true" t="shared" si="220" ref="AF69:AF83">AE69+IF((X69+V69/1000)&gt;(X$76+V$76/1000),1)+IF((X69+V69/1000)=(X$76+V$76/1000),0.5)+IF((X69+V69/1000)&gt;(X$77+V$77/1000),1)+IF((X69+V69/1000)=(X$77+V$77/1000),0.5)+IF((X69+V69/1000)&gt;(X$78+V$78/1000),1)+IF((X69+V69/1000)=(X$78+V$78/1000),0.5)+IF((X69+V69/1000)&gt;(X$79+V$79/1000),1)+IF((X69+V69/1000)=(X$79+V$79/1000),0.5)+IF((X69+V69/1000)&gt;(X$80+V$80/1000),1)+IF((X69+V69/1000)=(X$80+V$80/1000),0.5)+IF((X69+V69/1000)&gt;(X$81+V$81/1000),1)+IF((X69+V69/1000)=(X$81+V$81/1000),0.5)+IF((X69+V69/1000)&gt;(X$82+V$82/1000),1)+IF((X69+V69/1000)=(X$82+V$82/1000),0.5)+IF((X69+V69/1000)&gt;(X$83+V$83/1000),1)+IF((X69+V69/1000)=(X$83+V$83/1000),0.5)-80.5+$A$84</f>
        <v>-40.5</v>
      </c>
      <c r="AG69" s="136"/>
      <c r="AH69" s="135"/>
      <c r="AI69" s="20"/>
      <c r="AJ69" s="135"/>
      <c r="AK69" s="135"/>
      <c r="AL69" s="20">
        <f t="shared" si="205"/>
        <v>0</v>
      </c>
      <c r="AM69" s="20">
        <f t="shared" si="103"/>
        <v>6</v>
      </c>
      <c r="AN69" s="20">
        <f t="shared" si="104"/>
        <v>11</v>
      </c>
      <c r="AO69" s="20">
        <f t="shared" si="105"/>
        <v>16</v>
      </c>
      <c r="AP69" s="20">
        <f t="shared" si="214"/>
        <v>21</v>
      </c>
      <c r="AQ69" s="20">
        <f t="shared" si="215"/>
        <v>26</v>
      </c>
      <c r="AR69" s="20">
        <f t="shared" si="106"/>
        <v>31</v>
      </c>
      <c r="AS69" s="20">
        <f t="shared" si="107"/>
        <v>36</v>
      </c>
      <c r="AT69" s="21">
        <f aca="true" t="shared" si="221" ref="AT69:AT83">AS69+IF((AL69+AJ69/1000)&gt;(AL$76+AJ$76/1000),1)+IF((AL69+AJ69/1000)=(AL$76+AJ$76/1000),0.5)+IF((AL69+AJ69/1000)&gt;(AL$77+AJ$77/1000),1)+IF((AL69+AJ69/1000)=(AL$77+AJ$77/1000),0.5)+IF((AL69+AJ69/1000)&gt;(AL$78+AJ$78/1000),1)+IF((AL69+AJ69/1000)=(AL$78+AJ$78/1000),0.5)+IF((AL69+AJ69/1000)&gt;(AL$79+AJ$79/1000),1)+IF((AL69+AJ69/1000)=(AL$79+AJ$79/1000),0.5)+IF((AL69+AJ69/1000)&gt;(AL$80+AJ$80/1000),1)+IF((AL69+AJ69/1000)=(AL$80+AJ$80/1000),0.5)+IF((AL69+AJ69/1000)&gt;(AL$81+AJ$81/1000),1)+IF((AL69+AJ69/1000)=(AL$81+AJ$81/1000),0.5)+IF((AL69+AJ69/1000)&gt;(AL$82+AJ$82/1000),1)+IF((AL69+AJ69/1000)=(AL$82+AJ$82/1000),0.5)+IF((AL69+AJ69/1000)&gt;(AL$83+AJ$83/1000),1)+IF((AL69+AJ69/1000)=(AL$83+AJ$83/1000),0.5)-80.5+$A$84</f>
        <v>-40.5</v>
      </c>
      <c r="AU69" s="38">
        <f t="shared" si="108"/>
        <v>12.5</v>
      </c>
      <c r="AV69" s="20">
        <f t="shared" si="109"/>
        <v>25</v>
      </c>
      <c r="AW69" s="20">
        <f t="shared" si="110"/>
        <v>34.5</v>
      </c>
      <c r="AX69" s="20">
        <f t="shared" si="111"/>
        <v>-40.5</v>
      </c>
      <c r="AY69" s="20">
        <f t="shared" si="112"/>
        <v>-40.381512150000006</v>
      </c>
      <c r="AZ69" s="21">
        <f t="shared" si="113"/>
        <v>55.5</v>
      </c>
      <c r="BA69" s="21">
        <f t="shared" si="206"/>
        <v>118.5</v>
      </c>
      <c r="BB69" s="39">
        <f t="shared" si="216"/>
        <v>0</v>
      </c>
      <c r="BC69" s="39">
        <f t="shared" si="217"/>
        <v>-121.5</v>
      </c>
      <c r="BD69" s="39">
        <f t="shared" si="218"/>
        <v>0</v>
      </c>
      <c r="BE69" s="40">
        <f t="shared" si="114"/>
        <v>0</v>
      </c>
      <c r="BF69" s="41">
        <f t="shared" si="207"/>
        <v>1</v>
      </c>
      <c r="BG69" s="37">
        <f t="shared" si="165"/>
        <v>1.5</v>
      </c>
      <c r="BH69" s="37">
        <f t="shared" si="167"/>
        <v>1.5</v>
      </c>
      <c r="BI69" s="37">
        <f t="shared" si="169"/>
        <v>1.5</v>
      </c>
      <c r="BJ69" s="37">
        <f t="shared" si="171"/>
        <v>1.5</v>
      </c>
      <c r="BK69" s="37">
        <f t="shared" si="173"/>
        <v>1.5</v>
      </c>
      <c r="BL69" s="37">
        <f t="shared" si="175"/>
        <v>1.5</v>
      </c>
      <c r="BM69" s="37">
        <f t="shared" si="177"/>
        <v>1.5</v>
      </c>
      <c r="BN69" s="37">
        <f t="shared" si="179"/>
        <v>1.5</v>
      </c>
      <c r="BO69" s="37">
        <f t="shared" si="181"/>
        <v>1.5</v>
      </c>
      <c r="BP69" s="37">
        <f t="shared" si="183"/>
        <v>1.5</v>
      </c>
      <c r="BQ69" s="37">
        <f t="shared" si="185"/>
        <v>1.5</v>
      </c>
      <c r="BR69" s="37">
        <f t="shared" si="125"/>
        <v>1.5</v>
      </c>
      <c r="BS69" s="37">
        <f t="shared" si="126"/>
        <v>1.5</v>
      </c>
      <c r="BT69" s="37">
        <f t="shared" si="127"/>
        <v>1.5</v>
      </c>
      <c r="BU69" s="37">
        <f t="shared" si="128"/>
        <v>1.5</v>
      </c>
      <c r="BV69" s="37">
        <f t="shared" si="129"/>
        <v>1.5</v>
      </c>
      <c r="BW69" s="37">
        <f t="shared" si="130"/>
        <v>1.5</v>
      </c>
      <c r="BX69" s="37">
        <f t="shared" si="131"/>
        <v>1.5</v>
      </c>
      <c r="BY69" s="37">
        <f t="shared" si="132"/>
        <v>1.5</v>
      </c>
      <c r="BZ69" s="37">
        <f t="shared" si="133"/>
        <v>1.5</v>
      </c>
      <c r="CA69" s="37">
        <f t="shared" si="134"/>
        <v>1.5</v>
      </c>
      <c r="CB69" s="37">
        <f t="shared" si="135"/>
        <v>1.5</v>
      </c>
      <c r="CC69" s="37">
        <f t="shared" si="136"/>
        <v>1.5</v>
      </c>
      <c r="CD69" s="37">
        <f t="shared" si="137"/>
        <v>1.5</v>
      </c>
      <c r="CE69" s="37">
        <f t="shared" si="138"/>
        <v>1.5</v>
      </c>
      <c r="CF69" s="37">
        <f t="shared" si="139"/>
        <v>1.5</v>
      </c>
      <c r="CG69" s="37">
        <f t="shared" si="140"/>
        <v>1.5</v>
      </c>
      <c r="CH69" s="37">
        <f t="shared" si="141"/>
        <v>1.5</v>
      </c>
      <c r="CI69" s="37">
        <f t="shared" si="142"/>
        <v>1.5</v>
      </c>
      <c r="CJ69" s="37">
        <f t="shared" si="143"/>
        <v>1.5</v>
      </c>
      <c r="CK69" s="37">
        <f t="shared" si="144"/>
        <v>1.5</v>
      </c>
      <c r="CL69" s="37">
        <f t="shared" si="153"/>
        <v>1.5</v>
      </c>
      <c r="CM69" s="37">
        <f t="shared" si="166"/>
        <v>1.5</v>
      </c>
      <c r="CN69" s="37">
        <f t="shared" si="168"/>
        <v>1.5</v>
      </c>
      <c r="CO69" s="37">
        <f t="shared" si="170"/>
        <v>1.5</v>
      </c>
      <c r="CP69" s="37">
        <f t="shared" si="172"/>
        <v>1.5</v>
      </c>
      <c r="CQ69" s="37">
        <f t="shared" si="174"/>
        <v>1.5</v>
      </c>
      <c r="CR69" s="37">
        <f t="shared" si="176"/>
        <v>1.5</v>
      </c>
      <c r="CS69" s="37">
        <f t="shared" si="178"/>
        <v>1.5</v>
      </c>
      <c r="CT69" s="37">
        <f t="shared" si="180"/>
        <v>1.5</v>
      </c>
      <c r="CU69" s="37">
        <f t="shared" si="182"/>
        <v>1.5</v>
      </c>
      <c r="CV69" s="37">
        <f t="shared" si="184"/>
        <v>1.5</v>
      </c>
      <c r="CW69" s="37">
        <f t="shared" si="186"/>
        <v>1.5</v>
      </c>
      <c r="CX69" s="37">
        <f t="shared" si="187"/>
        <v>1.5</v>
      </c>
      <c r="CY69" s="37">
        <f t="shared" si="188"/>
        <v>1.5</v>
      </c>
      <c r="CZ69" s="37">
        <f t="shared" si="189"/>
        <v>1.5</v>
      </c>
      <c r="DA69" s="37">
        <f t="shared" si="190"/>
        <v>1.5</v>
      </c>
      <c r="DB69" s="37">
        <f t="shared" si="191"/>
        <v>1.5</v>
      </c>
      <c r="DC69" s="37">
        <f t="shared" si="192"/>
        <v>1.5</v>
      </c>
      <c r="DD69" s="37">
        <f t="shared" si="193"/>
        <v>1.5</v>
      </c>
      <c r="DE69" s="37">
        <f t="shared" si="194"/>
        <v>1.5</v>
      </c>
      <c r="DF69" s="37">
        <f t="shared" si="195"/>
        <v>1.5</v>
      </c>
      <c r="DG69" s="37">
        <f t="shared" si="196"/>
        <v>1.5</v>
      </c>
      <c r="DH69" s="37">
        <f t="shared" si="197"/>
        <v>1.5</v>
      </c>
      <c r="DI69" s="37">
        <f t="shared" si="208"/>
        <v>1.5</v>
      </c>
      <c r="DJ69" s="37">
        <f t="shared" si="209"/>
        <v>1.5</v>
      </c>
      <c r="DK69" s="37">
        <f t="shared" si="210"/>
        <v>1.5</v>
      </c>
      <c r="DL69" s="37">
        <f t="shared" si="211"/>
        <v>1.5</v>
      </c>
      <c r="DM69" s="37">
        <f t="shared" si="163"/>
        <v>1.5</v>
      </c>
      <c r="DN69" s="37">
        <f t="shared" si="164"/>
        <v>1.5</v>
      </c>
      <c r="DO69" s="37">
        <f aca="true" t="shared" si="222" ref="DO69:DO83">IF($R69&gt;$R$64,1)+IF($R69=$R$64,0.5)+IF($AF69&gt;$AF$64,1)+IF($AF69=$AF$64,0.5)+IF($AT69&gt;$AT$64,1)+IF($AT69=$AT$64,0.5)</f>
        <v>1.5</v>
      </c>
      <c r="DP69" s="37">
        <f aca="true" t="shared" si="223" ref="DP69:DP83">IF($R69&gt;$R$65,1)+IF($R69=$R$65,0.5)+IF($AF69&gt;$AF$65,1)+IF($AF69=$AF$65,0.5)+IF($AT69&gt;$AT$65,1)+IF($AT69=$AT$65,0.5)</f>
        <v>1.5</v>
      </c>
      <c r="DQ69" s="37">
        <f aca="true" t="shared" si="224" ref="DQ69:DQ83">IF($R69&gt;$R$66,1)+IF($R69=$R$66,0.5)+IF($AF69&gt;$AF$66,1)+IF($AF69=$AF$66,0.5)+IF($AT69&gt;$AT$66,1)+IF($AT69=$AT$66,0.5)</f>
        <v>1.5</v>
      </c>
      <c r="DR69" s="37">
        <f aca="true" t="shared" si="225" ref="DR69:DR83">IF($R69&gt;$R$67,1)+IF($R69=$R$67,0.5)+IF($AF69&gt;$AF$67,1)+IF($AF69=$AF$67,0.5)+IF($AT69&gt;$AT$67,1)+IF($AT69=$AT$67,0.5)</f>
        <v>1.5</v>
      </c>
      <c r="DS69" s="37">
        <f aca="true" t="shared" si="226" ref="DS69:DS83">IF($R69&gt;$R$68,1)+IF($R69=$R$68,0.5)+IF($AF69&gt;$AF$68,1)+IF($AF69=$AF$68,0.5)+IF($AT69&gt;$AT$68,1)+IF($AT69=$AT$68,0.5)</f>
        <v>1.5</v>
      </c>
      <c r="DT69" s="36"/>
      <c r="DU69" s="37">
        <f aca="true" t="shared" si="227" ref="DU69:DU83">IF($R69&gt;$R$70,1)+IF($R69=$R$70,0.5)+IF($AF69&gt;$AF$70,1)+IF($AF69=$AF$70,0.5)+IF($AT69&gt;$AT$70,1)+IF($AT69=$AT$70,0.5)</f>
        <v>1.5</v>
      </c>
      <c r="DV69" s="37">
        <f aca="true" t="shared" si="228" ref="DV69:DV83">IF($R69&gt;$R$71,1)+IF($R69=$R$71,0.5)+IF($AF69&gt;$AF$71,1)+IF($AF69=$AF$71,0.5)+IF($AT69&gt;$AT$71,1)+IF($AT69=$AT$71,0.5)</f>
        <v>1.5</v>
      </c>
      <c r="DW69" s="37">
        <f aca="true" t="shared" si="229" ref="DW69:DW83">IF($R69&gt;$R$72,1)+IF($R69=$R$72,0.5)+IF($AF69&gt;$AF$72,1)+IF($AF69=$AF$72,0.5)+IF($AT69&gt;$AT$72,1)+IF($AT69=$AT$72,0.5)</f>
        <v>1.5</v>
      </c>
      <c r="DX69" s="37">
        <f aca="true" t="shared" si="230" ref="DX69:DX83">IF($R69&gt;$R$73,1)+IF($R69=$R$73,0.5)+IF($AF69&gt;$AF$73,1)+IF($AF69=$AF$73,0.5)+IF($AT69&gt;$AT$73,1)+IF($AT69=$AT$73,0.5)</f>
        <v>1.5</v>
      </c>
      <c r="DY69" s="37">
        <f aca="true" t="shared" si="231" ref="DY69:DY83">IF($R69&gt;$R$74,1)+IF($R69=$R$74,0.5)+IF($AF69&gt;$AF$74,1)+IF($AF69=$AF$74,0.5)+IF($AT69&gt;$AT$74,1)+IF($AT69=$AT$74,0.5)</f>
        <v>1.5</v>
      </c>
      <c r="DZ69" s="37">
        <f aca="true" t="shared" si="232" ref="DZ69:DZ83">IF($R69&gt;$R$75,1)+IF($R69=$R$75,0.5)+IF($AF69&gt;$AF$75,1)+IF($AF69=$AF$75,0.5)+IF($AT69&gt;$AT$75,1)+IF($AT69=$AT$75,0.5)</f>
        <v>1.5</v>
      </c>
      <c r="EA69" s="37">
        <f aca="true" t="shared" si="233" ref="EA69:EA83">IF($R69&gt;$R$76,1)+IF($R69=$R$76,0.5)+IF($AF69&gt;$AF$76,1)+IF($AF69=$AF$76,0.5)+IF($AT69&gt;$AT$76,1)+IF($AT69=$AT$76,0.5)</f>
        <v>1.5</v>
      </c>
      <c r="EB69" s="37">
        <f aca="true" t="shared" si="234" ref="EB69:EB83">IF($R69&gt;$R$77,1)+IF($R69=$R$77,0.5)+IF($AF69&gt;$AF$77,1)+IF($AF69=$AF$77,0.5)+IF($AT69&gt;$AT$77,1)+IF($AT69=$AT$77,0.5)</f>
        <v>1.5</v>
      </c>
      <c r="EC69" s="37">
        <f aca="true" t="shared" si="235" ref="EC69:EC83">IF($R69&gt;$R$78,1)+IF($R69=$R$78,0.5)+IF($AF69&gt;$AF$78,1)+IF($AF69=$AF$78,0.5)+IF($AT69&gt;$AT$78,1)+IF($AT69=$AT$78,0.5)</f>
        <v>1.5</v>
      </c>
      <c r="ED69" s="37">
        <f aca="true" t="shared" si="236" ref="ED69:ED83">IF($R69&gt;$R$79,1)+IF($R69=$R$79,0.5)+IF($AF69&gt;$AF$79,1)+IF($AF69=$AF$79,0.5)+IF($AT69&gt;$AT$79,1)+IF($AT69=$AT$79,0.5)</f>
        <v>1.5</v>
      </c>
      <c r="EE69" s="37">
        <f aca="true" t="shared" si="237" ref="EE69:EE83">IF($R69&gt;$R$80,1)+IF($R69=$R$80,0.5)+IF($AF69&gt;$AF$80,1)+IF($AF69=$AF$80,0.5)+IF($AT69&gt;$AT$80,1)+IF($AT69=$AT$80,0.5)</f>
        <v>1.5</v>
      </c>
      <c r="EF69" s="37">
        <f aca="true" t="shared" si="238" ref="EF69:EF83">IF($R69&gt;$R$81,1)+IF($R69=$R$81,0.5)+IF($AF69&gt;$AF$81,1)+IF($AF69=$AF$81,0.5)+IF($AT69&gt;$AT$81,1)+IF($AT69=$AT$81,0.5)</f>
        <v>1.5</v>
      </c>
      <c r="EG69" s="37">
        <f aca="true" t="shared" si="239" ref="EG69:EG83">IF($R69&gt;$R$82,1)+IF($R69=$R$82,0.5)+IF($AF69&gt;$AF$82,1)+IF($AF69=$AF$82,0.5)+IF($AT69&gt;$AT$82,1)+IF($AT69=$AT$82,0.5)</f>
        <v>1.5</v>
      </c>
      <c r="EH69" s="37">
        <f aca="true" t="shared" si="240" ref="EH69:EH82">IF($R69&gt;$R$83,1)+IF($R69=$R$83,0.5)+IF($AF69&gt;$AF$83,1)+IF($AF69=$AF$83,0.5)+IF($AT69&gt;$AT$83,1)+IF($AT69=$AT$83,0.5)</f>
        <v>1.5</v>
      </c>
    </row>
    <row r="70" spans="1:138" ht="20.25" customHeight="1">
      <c r="A70" s="55">
        <f aca="true" t="shared" si="241" ref="A70:A83">BF70</f>
        <v>1</v>
      </c>
      <c r="B70" s="49">
        <v>67</v>
      </c>
      <c r="C70" s="57" t="str">
        <f>'Ordine Entrata'!B70</f>
        <v> </v>
      </c>
      <c r="D70" s="58" t="str">
        <f>'Ordine Entrata'!D70</f>
        <v> </v>
      </c>
      <c r="E70" s="136"/>
      <c r="F70" s="135"/>
      <c r="G70" s="8"/>
      <c r="H70" s="135"/>
      <c r="I70" s="135"/>
      <c r="J70" s="8">
        <f t="shared" si="198"/>
        <v>0</v>
      </c>
      <c r="K70" s="20">
        <f t="shared" si="199"/>
        <v>6</v>
      </c>
      <c r="L70" s="20">
        <f t="shared" si="200"/>
        <v>11</v>
      </c>
      <c r="M70" s="20">
        <f t="shared" si="201"/>
        <v>16</v>
      </c>
      <c r="N70" s="20">
        <f t="shared" si="202"/>
        <v>21</v>
      </c>
      <c r="O70" s="20">
        <f t="shared" si="203"/>
        <v>26</v>
      </c>
      <c r="P70" s="20">
        <f aca="true" t="shared" si="242" ref="P70:P83">O70+IF((J70+F70/1000)&gt;(J$56+F$56/1000),1)+IF((J70+F70/1000)=(J$56+F$56/1000),0.5)+IF((J70+F70/1000)&gt;(J$57+F$57/1000),1)+IF((J70+F70/1000)=(J$57+F$57/1000),0.5)+IF((J70+F70/1000)&gt;(J$58+F$58/1000),1)+IF((J70+F70/1000)=(J$58+F$58/1000),0.5)+IF((J70+F70/1000)&gt;(J$59+F$59/1000),1)+IF((J70+F70/1000)=(J$59+F$59/1000),0.5)+IF((J70+F70/1000)&gt;(J$60+F$60/1000),1)+IF((J70+F70/1000)=(J$60+F$60/1000),0.5)+IF((J70+F70/1000)&gt;(J$61+J$61/1000),1)+IF((J70+F70/1000)=(H$61+J$61/1000),0.5)+IF((J70+F70/1000)&gt;(J$62+F$62/1000),1)+IF((J70+F70/1000)=(J$62+F$62/1000),0.5)+IF((J70+F70/1000)&gt;(J$63+F$63/1000),1)+IF((J70+F70/1000)=(J$63+F$63/1000),0.5)+IF((J70+F70/1000)&gt;(J$64+F$64/1000),1)+IF((J70+F70/1000)=(J$64+F$64/1000),0.5)+IF((J70+F70/1000)&gt;(J$65+F$65/1000),1)+IF((J70+F70/1000)=(J$65+F$65/1000),0.5)</f>
        <v>31</v>
      </c>
      <c r="Q70" s="20">
        <f aca="true" t="shared" si="243" ref="Q70:Q83">P70+IF((J70+G70/1000)&gt;(J$66+G$66/1000),1)+IF((J70+G70/1000)=(J$66+G$66/1000),0.5)+IF((J70+G70/1000)&gt;(J$67+G$67/1000),1)+IF((J70+G70/1000)=(J$67+G$67/1000),0.5)+IF((J70+G70/1000)&gt;(J$68+G$68/1000),1)+IF((J70+G70/1000)=(J$68+G$68/1000),0.5)+IF((J70+G70/1000)&gt;(J$69+G$69/1000),1)+IF((J70+G70/1000)=(J$69+G$69/1000),0.5)+IF((J70+G70/1000)&gt;(J$70+G$70/1000),1)+IF((J70+G70/1000)=(J$70+G$70/1000),0.5)+IF((J70+G70/1000)&gt;(J$71+G$71/1000),1)+IF((J70+G70/1000)=(J$71+G$71/1000),0.5)+IF((J70+G70/1000)&gt;(J$72+G$72/1000),1)+IF((J70+G70/1000)=(J$72+G$72/1000),0.5)+IF((J70+G70/1000)&gt;(J$73+G$73/1000),1)+IF((J70+G70/1000)=(J$73+G$73/1000),0.5)+IF((J70+G70/1000)&gt;(J$74+G$74/1000),1)+IF((J70+G70/1000)=(J$74+G$74/1000),0.5)+IF((J70+G70/1000)&gt;(J$75+G$75/1000),1)+IF((J70+G70/1000)=(J$75+G$75/1000),0.5)</f>
        <v>36</v>
      </c>
      <c r="R70" s="21">
        <f t="shared" si="219"/>
        <v>-40.5</v>
      </c>
      <c r="S70" s="136"/>
      <c r="T70" s="135"/>
      <c r="U70" s="20"/>
      <c r="V70" s="135"/>
      <c r="W70" s="135"/>
      <c r="X70" s="20">
        <f t="shared" si="204"/>
        <v>0</v>
      </c>
      <c r="Y70" s="20">
        <f aca="true" t="shared" si="244" ref="Y70:Y83">IF((X70+V70/1000)&gt;(X$4+V$4/1000),1)+IF((X70+V70/1000)=(X$4+V$4/1000),0.5)+IF((X70+V70/1000)&gt;(X$5+V$5/1000),1)+IF((X70+V70/1000)=(X$5+V$5/1000),0.5)+IF((X70+V70/1000)&gt;(X$6+V$6/1000),1)+IF((X70+V70/1000)=(X$6+V$6/1000),0.5)+IF((X70+V70/1000)&gt;(X$7+V$7/1000),1)+IF((X70+V70/1000)=(X$7+V$7/1000),0.5)+IF((X70+V70/1000)&gt;(X$8+V$8/1000),1)+IF((X70+V70/1000)=(X$8+V$8/1000),0.5)+IF((X70+V70/1000)&gt;(X$9+V$9/1000),1)+IF((X70+V70/1000)=(X$9+V$9/1000),0.5)+IF((X70+V70/1000)&gt;(X$10+V$10/1000),1)+IF((X70+V70/1000)=(X$10+V$10/1000),0.5)+IF((X70+V70/1000)&gt;(X$11+V$11/1000),1)+IF((X70+V70/1000)=(X$11+V$11/1000),0.5)+IF((X70+V70/1000)&gt;(X$12+V$12/1000),1)+IF((X70+V70/1000)=(X$12+V$12/1000),0.5)+IF((X70+V70/1000)&gt;(X$13+V$13/1000),1)+IF((X70+V70/1000)=(X$13+V$13/1000),0.5)+IF((X70+V70/1000)&gt;(X$14+V$14/1000),1)+IF((X70+V70/1000)=(X$14+V$14/1000),0.5)+IF((X70+V70/1000)&gt;(X$15+V$15/1000),1)+IF((X70+V70/1000)=(X$15+V$15/1000),0.5)</f>
        <v>6</v>
      </c>
      <c r="Z70" s="20">
        <f aca="true" t="shared" si="245" ref="Z70:Z83">Y70+IF((X70+V70/1000)&gt;(X$16+V$16/1000),1)+IF((X70+V70/1000)=(X$16+V$16/1000),0.5)+IF((X70+V70/1000)&gt;(X$17+V$17/1000),1)+IF((X70+V70/1000)=(X$17+V$17/1000),0.5)+IF((X70+V70/1000)&gt;(X$18+V$18/1000),1)+IF((X70+V70/1000)=(X$18+V$18/1000),0.5)+IF((X70+V70/1000)&gt;(X$19+V$19/1000),1)+IF((X70+V70/1000)=(X$19+V$19/1000),0.5)+IF((X70+V70/1000)&gt;(X$20+V$20/1000),1)+IF((X70+V70/1000)=(X$20+V$20/1000),0.5)+IF((X70+V70/1000)&gt;(X$21+V$21/1000),1)+IF((X70+V70/1000)=(X$21+V$21/1000),0.5)+IF((X70+V70/1000)&gt;(X$22+V$22/1000),1)+IF((X70+V70/1000)=(X$22+V$22/1000),0.5)+IF((X70+V70/1000)&gt;(X$23+V$23/1000),1)+IF((X70+V70/1000)=(X$23+V$23/1000),0.5)+IF((X70+V70/1000)&gt;(X$24+V$24/1000),1)+IF((X70+V70/1000)=(X$24+V$24/1000),0.5)+IF((X70+V70/1000)&gt;(X$25+V$25/1000),1)+IF((X70+V70/1000)=(X$25+V$25/1000),0.5)</f>
        <v>11</v>
      </c>
      <c r="AA70" s="20">
        <f aca="true" t="shared" si="246" ref="AA70:AA83">Z70+IF((X70+V70/1000)&gt;(X$26+V$26/1000),1)+IF((X70+V70/1000)=(X$26+V$26/1000),0.5)+IF((X70+V70/1000)&gt;(X$27+V$27/1000),1)+IF((X70+V70/1000)=(X$27+V$27/1000),0.5)+IF((X70+V70/1000)&gt;(X$28+V$28/1000),1)+IF((X70+V70/1000)=(X$28+V$28/1000),0.5)+IF((X70+V70/1000)&gt;(X$29+V$29/1000),1)+IF((X70+V70/1000)=(X$29+V$29/1000),0.5)+IF((X70+V70/1000)&gt;(X$30+V$30/1000),1)+IF((X70+V70/1000)=(X$30+V$30/1000),0.5)+IF((X70+V70/1000)&gt;(X$31+V$31/1000),1)+IF((X70+V70/1000)=(X$31+V$31/1000),0.5)+IF((X70+V70/1000)&gt;(X$32+V$32/1000),1)+IF((X70+V70/1000)=(X$32+V$32/1000),0.5)+IF((X70+V70/1000)&gt;(X$33+V$33/1000),1)+IF((X70+V70/1000)=(X$33+V$33/1000),0.5)+IF((X70+V70/1000)&gt;(X$34+V$34/1000),1)+IF((X70+V70/1000)=(X$34+V$34/1000),0.5)+IF((X70+V70/1000)&gt;(X$35+V$35/1000),1)+IF((X70+V70/1000)=(X$35+V$35/1000),0.5)</f>
        <v>16</v>
      </c>
      <c r="AB70" s="20">
        <f t="shared" si="212"/>
        <v>21</v>
      </c>
      <c r="AC70" s="20">
        <f t="shared" si="213"/>
        <v>26</v>
      </c>
      <c r="AD70" s="20">
        <f aca="true" t="shared" si="247" ref="AD70:AD83">AC70+IF((X70+T70/1000)&gt;(X$56+T$56/1000),1)+IF((X70+T70/1000)=(X$56+T$56/1000),0.5)+IF((X70+T70/1000)&gt;(X$57+T$57/1000),1)+IF((X70+T70/1000)=(X$57+T$57/1000),0.5)+IF((X70+T70/1000)&gt;(X$58+T$58/1000),1)+IF((X70+T70/1000)=(X$58+T$58/1000),0.5)+IF((X70+T70/1000)&gt;(X$59+T$59/1000),1)+IF((X70+T70/1000)=(X$59+T$59/1000),0.5)+IF((X70+T70/1000)&gt;(X$60+T$60/1000),1)+IF((X70+T70/1000)=(X$60+T$60/1000),0.5)+IF((X70+T70/1000)&gt;(X$61+X$61/1000),1)+IF((X70+T70/1000)=(V$61+X$61/1000),0.5)+IF((X70+T70/1000)&gt;(X$62+T$62/1000),1)+IF((X70+T70/1000)=(X$62+T$62/1000),0.5)+IF((X70+T70/1000)&gt;(X$63+T$63/1000),1)+IF((X70+T70/1000)=(X$63+T$63/1000),0.5)+IF((X70+T70/1000)&gt;(X$64+T$64/1000),1)+IF((X70+T70/1000)=(X$64+T$64/1000),0.5)+IF((X70+T70/1000)&gt;(X$65+T$65/1000),1)+IF((X70+T70/1000)=(X$65+T$65/1000),0.5)</f>
        <v>31</v>
      </c>
      <c r="AE70" s="20">
        <f aca="true" t="shared" si="248" ref="AE70:AE83">AD70+IF((X70+U70/1000)&gt;(X$66+U$66/1000),1)+IF((X70+U70/1000)=(X$66+U$66/1000),0.5)+IF((X70+U70/1000)&gt;(X$67+U$67/1000),1)+IF((X70+U70/1000)=(X$67+U$67/1000),0.5)+IF((X70+U70/1000)&gt;(X$68+U$68/1000),1)+IF((X70+U70/1000)=(X$68+U$68/1000),0.5)+IF((X70+U70/1000)&gt;(X$69+U$69/1000),1)+IF((X70+U70/1000)=(X$69+U$69/1000),0.5)+IF((X70+U70/1000)&gt;(X$70+U$70/1000),1)+IF((X70+U70/1000)=(X$70+U$70/1000),0.5)+IF((X70+U70/1000)&gt;(X$71+U$71/1000),1)+IF((X70+U70/1000)=(X$71+U$71/1000),0.5)+IF((X70+U70/1000)&gt;(X$72+U$72/1000),1)+IF((X70+U70/1000)=(X$72+U$72/1000),0.5)+IF((X70+U70/1000)&gt;(X$73+U$73/1000),1)+IF((X70+U70/1000)=(X$73+U$73/1000),0.5)+IF((X70+U70/1000)&gt;(X$74+U$74/1000),1)+IF((X70+U70/1000)=(X$74+U$74/1000),0.5)+IF((X70+U70/1000)&gt;(X$75+U$75/1000),1)+IF((X70+U70/1000)=(X$75+U$75/1000),0.5)</f>
        <v>36</v>
      </c>
      <c r="AF70" s="21">
        <f t="shared" si="220"/>
        <v>-40.5</v>
      </c>
      <c r="AG70" s="136"/>
      <c r="AH70" s="135"/>
      <c r="AI70" s="20"/>
      <c r="AJ70" s="135"/>
      <c r="AK70" s="135"/>
      <c r="AL70" s="20">
        <f t="shared" si="205"/>
        <v>0</v>
      </c>
      <c r="AM70" s="20">
        <f aca="true" t="shared" si="249" ref="AM70:AM83">IF((AL70+AJ70/1000)&gt;(AL$4+AJ$4/1000),1)+IF((AL70+AJ70/1000)=(AL$4+AJ$4/1000),0.5)+IF((AL70+AJ70/1000)&gt;(AL$5+AJ$5/1000),1)+IF((AL70+AJ70/1000)=(AL$5+AJ$5/1000),0.5)+IF((AL70+AJ70/1000)&gt;(AL$6+AJ$6/1000),1)+IF((AL70+AJ70/1000)=(AL$6+AJ$6/1000),0.5)+IF((AL70+AJ70/1000)&gt;(AL$7+AJ$7/1000),1)+IF((AL70+AJ70/1000)=(AL$7+AJ$7/1000),0.5)+IF((AL70+AJ70/1000)&gt;(AL$8+AJ$8/1000),1)+IF((AL70+AJ70/1000)=(AL$8+AJ$8/1000),0.5)+IF((AL70+AJ70/1000)&gt;(AL$9+AJ$9/1000),1)+IF((AL70+AJ70/1000)=(AL$9+AJ$9/1000),0.5)+IF((AL70+AJ70/1000)&gt;(AL$10+AJ$10/1000),1)+IF((AL70+AJ70/1000)=(AL$10+AJ$10/1000),0.5)+IF((AL70+AJ70/1000)&gt;(AL$11+AJ$11/1000),1)+IF((AL70+AJ70/1000)=(AL$11+AJ$11/1000),0.5)+IF((AL70+AJ70/1000)&gt;(AL$12+AJ$12/1000),1)+IF((AL70+AJ70/1000)=(AL$12+AJ$12/1000),0.5)+IF((AL70+AJ70/1000)&gt;(AL$13+AJ$13/1000),1)+IF((AL70+AJ70/1000)=(AL$13+AJ$13/1000),0.5)+IF((AL70+AJ70/1000)&gt;(AL$14+AJ$14/1000),1)+IF((AL70+AJ70/1000)=(AL$14+AJ$14/1000),0.5)+IF((AL70+AJ70/1000)&gt;(AL$15+AJ$15/1000),1)+IF((AL70+AJ70/1000)=(AL$15+AJ$15/1000),0.5)</f>
        <v>6</v>
      </c>
      <c r="AN70" s="20">
        <f aca="true" t="shared" si="250" ref="AN70:AN83">AM70+IF((AL70+AJ70/1000)&gt;(AL$16+AJ$16/1000),1)+IF((AL70+AJ70/1000)=(AL$16+AJ$16/1000),0.5)+IF((AL70+AJ70/1000)&gt;(AL$17+AJ$17/1000),1)+IF((AL70+AJ70/1000)=(AL$17+AJ$17/1000),0.5)+IF((AL70+AJ70/1000)&gt;(AL$18+AJ$18/1000),1)+IF((AL70+AJ70/1000)=(AL$18+AJ$18/1000),0.5)+IF((AL70+AJ70/1000)&gt;(AL$19+AJ$19/1000),1)+IF((AL70+AJ70/1000)=(AL$19+AJ$19/1000),0.5)+IF((AL70+AJ70/1000)&gt;(AL$20+AJ$20/1000),1)+IF((AL70+AJ70/1000)=(AL$20+AJ$20/1000),0.5)+IF((AL70+AJ70/1000)&gt;(AL$21+AJ$21/1000),1)+IF((AL70+AJ70/1000)=(AL$21+AJ$21/1000),0.5)+IF((AL70+AJ70/1000)&gt;(AL$22+AJ$22/1000),1)+IF((AL70+AJ70/1000)=(AL$22+AJ$22/1000),0.5)+IF((AL70+AJ70/1000)&gt;(AL$23+AJ$23/1000),1)+IF((AL70+AJ70/1000)=(AL$23+AJ$23/1000),0.5)+IF((AL70+AJ70/1000)&gt;(AL$24+AJ$24/1000),1)+IF((AL70+AJ70/1000)=(AL$24+AJ$24/1000),0.5)+IF((AL70+AJ70/1000)&gt;(AL$25+AJ$25/1000),1)+IF((AL70+AJ70/1000)=(AL$25+AJ$25/1000),0.5)</f>
        <v>11</v>
      </c>
      <c r="AO70" s="20">
        <f aca="true" t="shared" si="251" ref="AO70:AO83">AN70+IF((AL70+AJ70/1000)&gt;(AL$26+AJ$26/1000),1)+IF((AL70+AJ70/1000)=(AL$26+AJ$26/1000),0.5)+IF((AL70+AJ70/1000)&gt;(AL$27+AJ$27/1000),1)+IF((AL70+AJ70/1000)=(AL$27+AJ$27/1000),0.5)+IF((AL70+AJ70/1000)&gt;(AL$28+AJ$28/1000),1)+IF((AL70+AJ70/1000)=(AL$28+AJ$28/1000),0.5)+IF((AL70+AJ70/1000)&gt;(AL$29+AJ$29/1000),1)+IF((AL70+AJ70/1000)=(AL$29+AJ$29/1000),0.5)+IF((AL70+AJ70/1000)&gt;(AL$30+AJ$30/1000),1)+IF((AL70+AJ70/1000)=(AL$30+AJ$30/1000),0.5)+IF((AL70+AJ70/1000)&gt;(AL$31+AJ$31/1000),1)+IF((AL70+AJ70/1000)=(AL$31+AJ$31/1000),0.5)+IF((AL70+AJ70/1000)&gt;(AL$32+AJ$32/1000),1)+IF((AL70+AJ70/1000)=(AL$32+AJ$32/1000),0.5)+IF((AL70+AJ70/1000)&gt;(AL$33+AJ$33/1000),1)+IF((AL70+AJ70/1000)=(AL$33+AJ$33/1000),0.5)+IF((AL70+AJ70/1000)&gt;(AL$34+AJ$34/1000),1)+IF((AL70+AJ70/1000)=(AL$34+AJ$34/1000),0.5)+IF((AL70+AJ70/1000)&gt;(AL$35+AJ$35/1000),1)+IF((AL70+AJ70/1000)=(AL$35+AJ$35/1000),0.5)</f>
        <v>16</v>
      </c>
      <c r="AP70" s="20">
        <f t="shared" si="214"/>
        <v>21</v>
      </c>
      <c r="AQ70" s="20">
        <f t="shared" si="215"/>
        <v>26</v>
      </c>
      <c r="AR70" s="20">
        <f aca="true" t="shared" si="252" ref="AR70:AR83">AQ70+IF((AL70+AH70/1000)&gt;(AL$56+AH$56/1000),1)+IF((AL70+AH70/1000)=(AL$56+AH$56/1000),0.5)+IF((AL70+AH70/1000)&gt;(AL$57+AH$57/1000),1)+IF((AL70+AH70/1000)=(AL$57+AH$57/1000),0.5)+IF((AL70+AH70/1000)&gt;(AL$58+AH$58/1000),1)+IF((AL70+AH70/1000)=(AL$58+AH$58/1000),0.5)+IF((AL70+AH70/1000)&gt;(AL$59+AH$59/1000),1)+IF((AL70+AH70/1000)=(AL$59+AH$59/1000),0.5)+IF((AL70+AH70/1000)&gt;(AL$60+AH$60/1000),1)+IF((AL70+AH70/1000)=(AL$60+AH$60/1000),0.5)+IF((AL70+AH70/1000)&gt;(AL$61+AL$61/1000),1)+IF((AL70+AH70/1000)=(AJ$61+AL$61/1000),0.5)+IF((AL70+AH70/1000)&gt;(AL$62+AH$62/1000),1)+IF((AL70+AH70/1000)=(AL$62+AH$62/1000),0.5)+IF((AL70+AH70/1000)&gt;(AL$63+AH$63/1000),1)+IF((AL70+AH70/1000)=(AL$63+AH$63/1000),0.5)+IF((AL70+AH70/1000)&gt;(AL$64+AH$64/1000),1)+IF((AL70+AH70/1000)=(AL$64+AH$64/1000),0.5)+IF((AL70+AH70/1000)&gt;(AL$65+AH$65/1000),1)+IF((AL70+AH70/1000)=(AL$65+AH$65/1000),0.5)</f>
        <v>31</v>
      </c>
      <c r="AS70" s="20">
        <f aca="true" t="shared" si="253" ref="AS70:AS83">AR70+IF((AL70+AI70/1000)&gt;(AL$66+AI$66/1000),1)+IF((AL70+AI70/1000)=(AL$66+AI$66/1000),0.5)+IF((AL70+AI70/1000)&gt;(AL$67+AI$67/1000),1)+IF((AL70+AI70/1000)=(AL$67+AI$67/1000),0.5)+IF((AL70+AI70/1000)&gt;(AL$68+AI$68/1000),1)+IF((AL70+AI70/1000)=(AL$68+AI$68/1000),0.5)+IF((AL70+AI70/1000)&gt;(AL$69+AI$69/1000),1)+IF((AL70+AI70/1000)=(AL$69+AI$69/1000),0.5)+IF((AL70+AI70/1000)&gt;(AL$70+AI$70/1000),1)+IF((AL70+AI70/1000)=(AL$70+AI$70/1000),0.5)+IF((AL70+AI70/1000)&gt;(AL$71+AI$71/1000),1)+IF((AL70+AI70/1000)=(AL$71+AI$71/1000),0.5)+IF((AL70+AI70/1000)&gt;(AL$72+AI$72/1000),1)+IF((AL70+AI70/1000)=(AL$72+AI$72/1000),0.5)+IF((AL70+AI70/1000)&gt;(AL$73+AI$73/1000),1)+IF((AL70+AI70/1000)=(AL$73+AI$73/1000),0.5)+IF((AL70+AI70/1000)&gt;(AL$74+AI$74/1000),1)+IF((AL70+AI70/1000)=(AL$74+AI$74/1000),0.5)+IF((AL70+AI70/1000)&gt;(AL$75+AI$75/1000),1)+IF((AL70+AI70/1000)=(AL$75+AI$75/1000),0.5)</f>
        <v>36</v>
      </c>
      <c r="AT70" s="21">
        <f t="shared" si="221"/>
        <v>-40.5</v>
      </c>
      <c r="AU70" s="38">
        <f aca="true" t="shared" si="254" ref="AU70:AU83">IF(BG70&gt;1.5,1)+IF(BG70=1.5,0.5)+IF(BH70&gt;1.5,1)+IF(BH70=1.5,0.5)+IF(BI70&gt;1.5,1)+IF(BI70=1.5,0.5)+IF(BJ70&gt;1.5,1)+IF(BJ70=1.5,0.5)+IF(BK70&gt;1.5,1)+IF(BK70=1.5,0.5)+IF(BL70&gt;1.5,1)+IF(BL70=1.5,0.5)+IF(BM70&gt;1.5,1)+IF(BM70=1.5,0.5)+IF(BN70&gt;1.5,1)+IF(BN70=1.5,0.5)+IF(BO70&gt;1.5,1)+IF(BO70=1.5,0.5)+IF(BP70&gt;1.5,1)+IF(BP70=1.5,0.5)+IF(BQ70&gt;1.5,1)+IF(BQ70=1.5,0.5)+IF(BR70&gt;1.5,1)+IF(BR70=1.5,0.5)+IF(BS70&gt;1.5,1)+IF(BS70=1.5,0.5)+IF(BT70&gt;1.5,1)+IF(BT70=1.5,0.5)+IF(BU70&gt;1.5,1)+IF(BU70=1.5,0.5)+IF(BV70&gt;1.5,1)+IF(BV70=1.5,0.5)+IF(BW70&gt;1.5,1)+IF(BW70=1.5,0.5)+IF(BX70&gt;1.5,1)+IF(BX70=1.5,0.5)+IF(BY70&gt;1.5,1)+IF(BY70=1.5,0.5)+IF(BZ70&gt;1.5,1)+IF(BZ70=1.5,0.5)+IF(CA70&gt;1.5,1)+IF(CA70=1.5,0.5)+IF(CB70&gt;1.5,1)+IF(CB70=1.5,0.5)+IF(CC70&gt;1.5,1)+IF(CC70=1.5,0.5)+IF(CD70&gt;1.5,1)+IF(CD70=1.5,0.5)+IF(CE70&gt;1.5,1)+IF(CE70=1.5,0.5)</f>
        <v>12.5</v>
      </c>
      <c r="AV70" s="20">
        <f aca="true" t="shared" si="255" ref="AV70:AV83">AU70+IF(CF70&gt;1.5,1)+IF(CF70=1.5,0.5)+IF(CG70&gt;1.5,1)+IF(CG70=1.5,0.5)+IF(CH70&gt;1.5,1)+IF(CH70=1.5,0.5)+IF(CI70&gt;1.5,1)+IF(CI70=1.5,0.5)+IF(CJ70&gt;1.5,1)+IF(CJ70=1.5,0.5)+IF(CK70&gt;1.5,1)+IF(CK70=1.5,0.5)+IF(CL70&gt;1.5,1)+IF(CL70=1.5,0.5)+IF(CM70&gt;1.5,1)+IF(CM70=1.5,0.5)+IF(CN70&gt;1.5,1)+IF(CN70=1.5,0.5)+IF(CO70&gt;1.5,1)+IF(CO70=1.5,0.5)+IF(CP70&gt;1.5,1)+IF(CP70=1.5,0.5)+IF(CQ70&gt;1.5,1)+IF(CQ70=1.5,0.5)+IF(CR70&gt;1.5,1)+IF(CR70=1.5,0.5)+IF(CS70&gt;1.5,1)+IF(CS70=1.5,0.5)+IF(CT70&gt;1.5,1)+IF(CT70=1.5,0.5)+IF(CU70&gt;1.5,1)+IF(CU70=1.5,0.5)+IF(CV70&gt;1.5,1)+IF(CV70=1.5,0.5)+IF(CW70&gt;1.5,1)+IF(CW70=1.5,0.5)+IF(CX70&gt;1.5,1)+IF(CX70=1.5,0.5)+IF(CY70&gt;1.5,1)+IF(CY70=1.5,0.5)+IF(CZ70&gt;1.5,1)+IF(CZ70=1.5,0.5)+IF(DA70&gt;1.5,1)+IF(DA70=1.5,0.5)+IF(DB70&gt;1.5,1)+IF(DB70=1.5,0.5)+IF(DC70&gt;1.5,1)+IF(DC70=1.5,0.5)+IF(DD70&gt;1.5,1)+IF(DD70=1.5,0.5)</f>
        <v>25</v>
      </c>
      <c r="AW70" s="20">
        <f aca="true" t="shared" si="256" ref="AW70:AW83">AV70+IF(DE70&gt;1.5,1)+IF(DE70=1.5,0.5)+IF(DF70&gt;1.5,1)+IF(DF70=1.5,0.5)+IF(DG70&gt;1.5,1)+IF(DG70=1.5,0.5)+IF(DH70&gt;1.5,1)+IF(DH70=1.5,0.5)+IF(DI70&gt;1.5,1)+IF(DI70=1.5,0.5)+IF(DJ70&gt;1.5,1)+IF(DJ70=1.5,0.5)+IF(DK70&gt;1.5,1)+IF(DK70=1.5,0.5)+IF(DL70&gt;1.5,1)+IF(DL70=1.5,0.5)+IF(DM70&gt;1.5,1)+IF(DM70=1.5,0.5)+IF(DN70&gt;1.5,1)+IF(DN70=1.5,0.5)+IF(DO70&gt;1.5,1)+IF(DO70=1.5,0.5)+IF(DP70&gt;1.5,1)+IF(DP70=1.5,0.5)+IF(DQ70&gt;1.5,1)+IF(DQ70=1.5,0.5)+IF(DR70&gt;1.5,1)+IF(DR70=1.5,0.5)+IF(DS70&gt;1.5,1)+IF(DS70=1.5,0.5)+IF(DT70&gt;1.5,1)+IF(DT70=1.5,0.5)+IF(DU70&gt;1.5,1)+IF(DU70=1.5,0.5)+IF(DV70&gt;1.5,1)+IF(DV70=1.5,0.5)+IF(DW70&gt;1.5,1)+IF(DW70=1.5,0.5)+IF(DX70&gt;1.5,1)+IF(DX70=1.5,0.5)</f>
        <v>34.5</v>
      </c>
      <c r="AX70" s="20">
        <f aca="true" t="shared" si="257" ref="AX70:AX83">AW70+IF(DY70&gt;1.5,1)+IF(DY70=1.5,0.5)+IF(DZ70&gt;1.5,1)+IF(DZ70=1.5,0.5)+IF(EA70&gt;1.5,1)+IF(EA70=1.5,0.5)+IF(EB70&gt;1.5,1)+IF(EB70=1.5,0.5)+IF(EC70&gt;1.5,1)+IF(EC70=1.5,0.5)+IF(ED70&gt;1.5,1)+IF(ED70=1.5,0.5)+IF(EE70&gt;1.5,1)+IF(EE70=1.5,0.5)+IF(EF70&gt;1.5,1)+IF(EF70=1.5,0.5)+IF(EG70&gt;1.5,1)+IF(EG70=1.5,0.5)+IF(EH70&gt;1.5,1)+IF(EH70=1.5,0.5)-80+$A$84</f>
        <v>-40.5</v>
      </c>
      <c r="AY70" s="20">
        <f aca="true" t="shared" si="258" ref="AY70:AY83">AX70+BA70/1000+BB70/100000+BC70/10000000+BD70/1000000000</f>
        <v>-40.381512150000006</v>
      </c>
      <c r="AZ70" s="21">
        <f aca="true" t="shared" si="259" ref="AZ70:AZ83">IF(AX70=AX$46,CW70)+IF(AX70=AX$47,CX70)+IF(AX70=AX$48,CY70)+IF(AX70=AX$49,CZ70)+IF(AX70=AX$50,DA70)+IF(AX70=AX$51,DB70)+IF(AX70=AX$52,DC70)+IF(AX70=AX$53,DD70)+IF(AX70=AX$54,DE70)+IF(AX70=AX$55,DF70)+IF(AX70=AX$56,DG70)+IF(AX70=AX$57,DH70)+IF(AX70=AX$58,DI70)+IF(AX70=AX$59,DJ70)+IF(AX70=AX$60,DK70)+IF(AX70=AX$61,DL70)+IF(AX70=AX$62,DM70)+IF(AX70=AX$63,DN70)+IF(AX70=AX$64,DO70)+IF(AX70=AX$65,DP70)+IF(AX70=AX$66,DQ70)+IF(AX70=AX$67,DR70)+IF(AX70=AX$68,DS70)+IF(AX70=AX$69,DT70)+IF(AX70=AX$70,DU70)+IF(AX70=AX$71,DV70)+IF(AX70=AX$72,DW70)+IF(AX70=AX$73,DX70)+IF(AX70=AX$74,DY70)+IF(AX70=AX$75,DZ70)+IF(AX70=AX$76,EA70)+IF(AX70=AX$77,EB70)+IF(AX70=AX$78,EC70)+IF(AX70=AX$79,ED70)+IF(AX70=AX$80,EE70)+IF(AX70=AX$81,EF70)+IF(AX70=AX$82,EG70)+IF(AX70=AX$83,EH70)</f>
        <v>55.5</v>
      </c>
      <c r="BA70" s="21">
        <f t="shared" si="206"/>
        <v>118.5</v>
      </c>
      <c r="BB70" s="39">
        <f t="shared" si="216"/>
        <v>0</v>
      </c>
      <c r="BC70" s="39">
        <f t="shared" si="217"/>
        <v>-121.5</v>
      </c>
      <c r="BD70" s="39">
        <f t="shared" si="218"/>
        <v>0</v>
      </c>
      <c r="BE70" s="40">
        <f aca="true" t="shared" si="260" ref="BE70:BE83">IF(AY70&lt;AY$55,1)+IF(AY70&lt;AY$56,1)+IF(AY70&lt;AY$57,1)+IF(AY70&lt;AY$58,1)+IF(AY70&lt;AY$59,1)+IF(AY70&lt;AY$60,1)+IF(AY70&lt;AY$61,1)+IF(AY70&lt;AY$62,1)+IF(AY70&lt;AY$63,1)+IF(AY70&lt;AY$64,1)+IF(AY70&lt;AY$65,1)+IF(AY70&lt;AY$66,1)+IF(AY70&lt;AY$67,1)+IF(AY70&lt;AY$68,1)+IF(AY70&lt;AY$69,1)+IF(AY70&lt;AY$70,1)+IF(AY70&lt;AY$71,1)+IF(AY70&lt;AY$72,1)+IF(AY70&lt;AY$73,1)+IF(AY70&lt;AY$74,1)+IF(AY70&lt;AY$75,1)+IF(AY70&lt;AY$76,1)+IF(AY70&lt;AY$77,1)+IF(AY70&lt;AY$78,1)+IF(AY70&lt;AY$79,1)+IF(AY70&lt;AY$80,1)+IF(AY70&lt;AY$81,1)+IF(AY70&lt;AY$82,1)+IF(AY70&lt;AY$83,1)</f>
        <v>0</v>
      </c>
      <c r="BF70" s="41">
        <f t="shared" si="207"/>
        <v>1</v>
      </c>
      <c r="BG70" s="37">
        <f t="shared" si="165"/>
        <v>1.5</v>
      </c>
      <c r="BH70" s="37">
        <f t="shared" si="167"/>
        <v>1.5</v>
      </c>
      <c r="BI70" s="37">
        <f t="shared" si="169"/>
        <v>1.5</v>
      </c>
      <c r="BJ70" s="37">
        <f t="shared" si="171"/>
        <v>1.5</v>
      </c>
      <c r="BK70" s="37">
        <f t="shared" si="173"/>
        <v>1.5</v>
      </c>
      <c r="BL70" s="37">
        <f t="shared" si="175"/>
        <v>1.5</v>
      </c>
      <c r="BM70" s="37">
        <f t="shared" si="177"/>
        <v>1.5</v>
      </c>
      <c r="BN70" s="37">
        <f t="shared" si="179"/>
        <v>1.5</v>
      </c>
      <c r="BO70" s="37">
        <f t="shared" si="181"/>
        <v>1.5</v>
      </c>
      <c r="BP70" s="37">
        <f t="shared" si="183"/>
        <v>1.5</v>
      </c>
      <c r="BQ70" s="37">
        <f t="shared" si="185"/>
        <v>1.5</v>
      </c>
      <c r="BR70" s="37">
        <f t="shared" si="125"/>
        <v>1.5</v>
      </c>
      <c r="BS70" s="37">
        <f t="shared" si="126"/>
        <v>1.5</v>
      </c>
      <c r="BT70" s="37">
        <f t="shared" si="127"/>
        <v>1.5</v>
      </c>
      <c r="BU70" s="37">
        <f t="shared" si="128"/>
        <v>1.5</v>
      </c>
      <c r="BV70" s="37">
        <f t="shared" si="129"/>
        <v>1.5</v>
      </c>
      <c r="BW70" s="37">
        <f t="shared" si="130"/>
        <v>1.5</v>
      </c>
      <c r="BX70" s="37">
        <f t="shared" si="131"/>
        <v>1.5</v>
      </c>
      <c r="BY70" s="37">
        <f t="shared" si="132"/>
        <v>1.5</v>
      </c>
      <c r="BZ70" s="37">
        <f t="shared" si="133"/>
        <v>1.5</v>
      </c>
      <c r="CA70" s="37">
        <f t="shared" si="134"/>
        <v>1.5</v>
      </c>
      <c r="CB70" s="37">
        <f t="shared" si="135"/>
        <v>1.5</v>
      </c>
      <c r="CC70" s="37">
        <f t="shared" si="136"/>
        <v>1.5</v>
      </c>
      <c r="CD70" s="37">
        <f t="shared" si="137"/>
        <v>1.5</v>
      </c>
      <c r="CE70" s="37">
        <f t="shared" si="138"/>
        <v>1.5</v>
      </c>
      <c r="CF70" s="37">
        <f t="shared" si="139"/>
        <v>1.5</v>
      </c>
      <c r="CG70" s="37">
        <f t="shared" si="140"/>
        <v>1.5</v>
      </c>
      <c r="CH70" s="37">
        <f t="shared" si="141"/>
        <v>1.5</v>
      </c>
      <c r="CI70" s="37">
        <f t="shared" si="142"/>
        <v>1.5</v>
      </c>
      <c r="CJ70" s="37">
        <f t="shared" si="143"/>
        <v>1.5</v>
      </c>
      <c r="CK70" s="37">
        <f t="shared" si="144"/>
        <v>1.5</v>
      </c>
      <c r="CL70" s="37">
        <f t="shared" si="153"/>
        <v>1.5</v>
      </c>
      <c r="CM70" s="37">
        <f t="shared" si="166"/>
        <v>1.5</v>
      </c>
      <c r="CN70" s="37">
        <f t="shared" si="168"/>
        <v>1.5</v>
      </c>
      <c r="CO70" s="37">
        <f t="shared" si="170"/>
        <v>1.5</v>
      </c>
      <c r="CP70" s="37">
        <f t="shared" si="172"/>
        <v>1.5</v>
      </c>
      <c r="CQ70" s="37">
        <f t="shared" si="174"/>
        <v>1.5</v>
      </c>
      <c r="CR70" s="37">
        <f t="shared" si="176"/>
        <v>1.5</v>
      </c>
      <c r="CS70" s="37">
        <f t="shared" si="178"/>
        <v>1.5</v>
      </c>
      <c r="CT70" s="37">
        <f t="shared" si="180"/>
        <v>1.5</v>
      </c>
      <c r="CU70" s="37">
        <f t="shared" si="182"/>
        <v>1.5</v>
      </c>
      <c r="CV70" s="37">
        <f t="shared" si="184"/>
        <v>1.5</v>
      </c>
      <c r="CW70" s="37">
        <f t="shared" si="186"/>
        <v>1.5</v>
      </c>
      <c r="CX70" s="37">
        <f t="shared" si="187"/>
        <v>1.5</v>
      </c>
      <c r="CY70" s="37">
        <f t="shared" si="188"/>
        <v>1.5</v>
      </c>
      <c r="CZ70" s="37">
        <f t="shared" si="189"/>
        <v>1.5</v>
      </c>
      <c r="DA70" s="37">
        <f t="shared" si="190"/>
        <v>1.5</v>
      </c>
      <c r="DB70" s="37">
        <f t="shared" si="191"/>
        <v>1.5</v>
      </c>
      <c r="DC70" s="37">
        <f t="shared" si="192"/>
        <v>1.5</v>
      </c>
      <c r="DD70" s="37">
        <f t="shared" si="193"/>
        <v>1.5</v>
      </c>
      <c r="DE70" s="37">
        <f t="shared" si="194"/>
        <v>1.5</v>
      </c>
      <c r="DF70" s="37">
        <f t="shared" si="195"/>
        <v>1.5</v>
      </c>
      <c r="DG70" s="37">
        <f t="shared" si="196"/>
        <v>1.5</v>
      </c>
      <c r="DH70" s="37">
        <f t="shared" si="197"/>
        <v>1.5</v>
      </c>
      <c r="DI70" s="37">
        <f t="shared" si="208"/>
        <v>1.5</v>
      </c>
      <c r="DJ70" s="37">
        <f t="shared" si="209"/>
        <v>1.5</v>
      </c>
      <c r="DK70" s="37">
        <f t="shared" si="210"/>
        <v>1.5</v>
      </c>
      <c r="DL70" s="37">
        <f t="shared" si="211"/>
        <v>1.5</v>
      </c>
      <c r="DM70" s="37">
        <f t="shared" si="163"/>
        <v>1.5</v>
      </c>
      <c r="DN70" s="37">
        <f t="shared" si="164"/>
        <v>1.5</v>
      </c>
      <c r="DO70" s="37">
        <f t="shared" si="222"/>
        <v>1.5</v>
      </c>
      <c r="DP70" s="37">
        <f t="shared" si="223"/>
        <v>1.5</v>
      </c>
      <c r="DQ70" s="37">
        <f t="shared" si="224"/>
        <v>1.5</v>
      </c>
      <c r="DR70" s="37">
        <f t="shared" si="225"/>
        <v>1.5</v>
      </c>
      <c r="DS70" s="37">
        <f t="shared" si="226"/>
        <v>1.5</v>
      </c>
      <c r="DT70" s="37">
        <f aca="true" t="shared" si="261" ref="DT70:DT83">IF($R70&gt;$R$69,1)+IF($R70=$R$69,0.5)+IF($AF70&gt;$AF$69,1)+IF($AF70=$AF$69,0.5)+IF($AT70&gt;$AT$69,1)+IF($AT70=$AT$69,0.5)</f>
        <v>1.5</v>
      </c>
      <c r="DU70" s="36"/>
      <c r="DV70" s="37">
        <f t="shared" si="228"/>
        <v>1.5</v>
      </c>
      <c r="DW70" s="37">
        <f t="shared" si="229"/>
        <v>1.5</v>
      </c>
      <c r="DX70" s="37">
        <f t="shared" si="230"/>
        <v>1.5</v>
      </c>
      <c r="DY70" s="37">
        <f t="shared" si="231"/>
        <v>1.5</v>
      </c>
      <c r="DZ70" s="37">
        <f t="shared" si="232"/>
        <v>1.5</v>
      </c>
      <c r="EA70" s="37">
        <f t="shared" si="233"/>
        <v>1.5</v>
      </c>
      <c r="EB70" s="37">
        <f t="shared" si="234"/>
        <v>1.5</v>
      </c>
      <c r="EC70" s="37">
        <f t="shared" si="235"/>
        <v>1.5</v>
      </c>
      <c r="ED70" s="37">
        <f t="shared" si="236"/>
        <v>1.5</v>
      </c>
      <c r="EE70" s="37">
        <f t="shared" si="237"/>
        <v>1.5</v>
      </c>
      <c r="EF70" s="37">
        <f t="shared" si="238"/>
        <v>1.5</v>
      </c>
      <c r="EG70" s="37">
        <f t="shared" si="239"/>
        <v>1.5</v>
      </c>
      <c r="EH70" s="37">
        <f t="shared" si="240"/>
        <v>1.5</v>
      </c>
    </row>
    <row r="71" spans="1:138" ht="20.25" customHeight="1">
      <c r="A71" s="55">
        <f t="shared" si="241"/>
        <v>1</v>
      </c>
      <c r="B71" s="50">
        <v>68</v>
      </c>
      <c r="C71" s="57" t="str">
        <f>'Ordine Entrata'!B71</f>
        <v> </v>
      </c>
      <c r="D71" s="58" t="str">
        <f>'Ordine Entrata'!D71</f>
        <v> </v>
      </c>
      <c r="E71" s="136"/>
      <c r="F71" s="135"/>
      <c r="G71" s="8"/>
      <c r="H71" s="135"/>
      <c r="I71" s="135"/>
      <c r="J71" s="8">
        <f t="shared" si="198"/>
        <v>0</v>
      </c>
      <c r="K71" s="20">
        <f t="shared" si="199"/>
        <v>6</v>
      </c>
      <c r="L71" s="20">
        <f t="shared" si="200"/>
        <v>11</v>
      </c>
      <c r="M71" s="20">
        <f t="shared" si="201"/>
        <v>16</v>
      </c>
      <c r="N71" s="20">
        <f t="shared" si="202"/>
        <v>21</v>
      </c>
      <c r="O71" s="20">
        <f t="shared" si="203"/>
        <v>26</v>
      </c>
      <c r="P71" s="20">
        <f t="shared" si="242"/>
        <v>31</v>
      </c>
      <c r="Q71" s="20">
        <f t="shared" si="243"/>
        <v>36</v>
      </c>
      <c r="R71" s="21">
        <f t="shared" si="219"/>
        <v>-40.5</v>
      </c>
      <c r="S71" s="136"/>
      <c r="T71" s="135"/>
      <c r="U71" s="20"/>
      <c r="V71" s="135"/>
      <c r="W71" s="135"/>
      <c r="X71" s="20">
        <f t="shared" si="204"/>
        <v>0</v>
      </c>
      <c r="Y71" s="20">
        <f t="shared" si="244"/>
        <v>6</v>
      </c>
      <c r="Z71" s="20">
        <f t="shared" si="245"/>
        <v>11</v>
      </c>
      <c r="AA71" s="20">
        <f t="shared" si="246"/>
        <v>16</v>
      </c>
      <c r="AB71" s="20">
        <f t="shared" si="212"/>
        <v>21</v>
      </c>
      <c r="AC71" s="20">
        <f t="shared" si="213"/>
        <v>26</v>
      </c>
      <c r="AD71" s="20">
        <f t="shared" si="247"/>
        <v>31</v>
      </c>
      <c r="AE71" s="20">
        <f t="shared" si="248"/>
        <v>36</v>
      </c>
      <c r="AF71" s="21">
        <f t="shared" si="220"/>
        <v>-40.5</v>
      </c>
      <c r="AG71" s="136"/>
      <c r="AH71" s="135"/>
      <c r="AI71" s="20"/>
      <c r="AJ71" s="135"/>
      <c r="AK71" s="135"/>
      <c r="AL71" s="20">
        <f t="shared" si="205"/>
        <v>0</v>
      </c>
      <c r="AM71" s="20">
        <f t="shared" si="249"/>
        <v>6</v>
      </c>
      <c r="AN71" s="20">
        <f t="shared" si="250"/>
        <v>11</v>
      </c>
      <c r="AO71" s="20">
        <f t="shared" si="251"/>
        <v>16</v>
      </c>
      <c r="AP71" s="20">
        <f t="shared" si="214"/>
        <v>21</v>
      </c>
      <c r="AQ71" s="20">
        <f t="shared" si="215"/>
        <v>26</v>
      </c>
      <c r="AR71" s="20">
        <f t="shared" si="252"/>
        <v>31</v>
      </c>
      <c r="AS71" s="20">
        <f t="shared" si="253"/>
        <v>36</v>
      </c>
      <c r="AT71" s="21">
        <f t="shared" si="221"/>
        <v>-40.5</v>
      </c>
      <c r="AU71" s="38">
        <f t="shared" si="254"/>
        <v>12.5</v>
      </c>
      <c r="AV71" s="20">
        <f t="shared" si="255"/>
        <v>25</v>
      </c>
      <c r="AW71" s="20">
        <f t="shared" si="256"/>
        <v>34.5</v>
      </c>
      <c r="AX71" s="20">
        <f t="shared" si="257"/>
        <v>-40.5</v>
      </c>
      <c r="AY71" s="20">
        <f t="shared" si="258"/>
        <v>-40.381512150000006</v>
      </c>
      <c r="AZ71" s="21">
        <f t="shared" si="259"/>
        <v>55.5</v>
      </c>
      <c r="BA71" s="21">
        <f t="shared" si="206"/>
        <v>118.5</v>
      </c>
      <c r="BB71" s="39">
        <f t="shared" si="216"/>
        <v>0</v>
      </c>
      <c r="BC71" s="39">
        <f t="shared" si="217"/>
        <v>-121.5</v>
      </c>
      <c r="BD71" s="39">
        <f t="shared" si="218"/>
        <v>0</v>
      </c>
      <c r="BE71" s="40">
        <f t="shared" si="260"/>
        <v>0</v>
      </c>
      <c r="BF71" s="41">
        <f t="shared" si="207"/>
        <v>1</v>
      </c>
      <c r="BG71" s="37">
        <f t="shared" si="165"/>
        <v>1.5</v>
      </c>
      <c r="BH71" s="37">
        <f t="shared" si="167"/>
        <v>1.5</v>
      </c>
      <c r="BI71" s="37">
        <f t="shared" si="169"/>
        <v>1.5</v>
      </c>
      <c r="BJ71" s="37">
        <f t="shared" si="171"/>
        <v>1.5</v>
      </c>
      <c r="BK71" s="37">
        <f t="shared" si="173"/>
        <v>1.5</v>
      </c>
      <c r="BL71" s="37">
        <f t="shared" si="175"/>
        <v>1.5</v>
      </c>
      <c r="BM71" s="37">
        <f t="shared" si="177"/>
        <v>1.5</v>
      </c>
      <c r="BN71" s="37">
        <f t="shared" si="179"/>
        <v>1.5</v>
      </c>
      <c r="BO71" s="37">
        <f t="shared" si="181"/>
        <v>1.5</v>
      </c>
      <c r="BP71" s="37">
        <f t="shared" si="183"/>
        <v>1.5</v>
      </c>
      <c r="BQ71" s="37">
        <f t="shared" si="185"/>
        <v>1.5</v>
      </c>
      <c r="BR71" s="37">
        <f t="shared" si="125"/>
        <v>1.5</v>
      </c>
      <c r="BS71" s="37">
        <f t="shared" si="126"/>
        <v>1.5</v>
      </c>
      <c r="BT71" s="37">
        <f t="shared" si="127"/>
        <v>1.5</v>
      </c>
      <c r="BU71" s="37">
        <f t="shared" si="128"/>
        <v>1.5</v>
      </c>
      <c r="BV71" s="37">
        <f t="shared" si="129"/>
        <v>1.5</v>
      </c>
      <c r="BW71" s="37">
        <f t="shared" si="130"/>
        <v>1.5</v>
      </c>
      <c r="BX71" s="37">
        <f t="shared" si="131"/>
        <v>1.5</v>
      </c>
      <c r="BY71" s="37">
        <f t="shared" si="132"/>
        <v>1.5</v>
      </c>
      <c r="BZ71" s="37">
        <f t="shared" si="133"/>
        <v>1.5</v>
      </c>
      <c r="CA71" s="37">
        <f t="shared" si="134"/>
        <v>1.5</v>
      </c>
      <c r="CB71" s="37">
        <f t="shared" si="135"/>
        <v>1.5</v>
      </c>
      <c r="CC71" s="37">
        <f t="shared" si="136"/>
        <v>1.5</v>
      </c>
      <c r="CD71" s="37">
        <f t="shared" si="137"/>
        <v>1.5</v>
      </c>
      <c r="CE71" s="37">
        <f t="shared" si="138"/>
        <v>1.5</v>
      </c>
      <c r="CF71" s="37">
        <f t="shared" si="139"/>
        <v>1.5</v>
      </c>
      <c r="CG71" s="37">
        <f t="shared" si="140"/>
        <v>1.5</v>
      </c>
      <c r="CH71" s="37">
        <f t="shared" si="141"/>
        <v>1.5</v>
      </c>
      <c r="CI71" s="37">
        <f t="shared" si="142"/>
        <v>1.5</v>
      </c>
      <c r="CJ71" s="37">
        <f t="shared" si="143"/>
        <v>1.5</v>
      </c>
      <c r="CK71" s="37">
        <f t="shared" si="144"/>
        <v>1.5</v>
      </c>
      <c r="CL71" s="37">
        <f t="shared" si="153"/>
        <v>1.5</v>
      </c>
      <c r="CM71" s="37">
        <f t="shared" si="166"/>
        <v>1.5</v>
      </c>
      <c r="CN71" s="37">
        <f t="shared" si="168"/>
        <v>1.5</v>
      </c>
      <c r="CO71" s="37">
        <f t="shared" si="170"/>
        <v>1.5</v>
      </c>
      <c r="CP71" s="37">
        <f t="shared" si="172"/>
        <v>1.5</v>
      </c>
      <c r="CQ71" s="37">
        <f t="shared" si="174"/>
        <v>1.5</v>
      </c>
      <c r="CR71" s="37">
        <f t="shared" si="176"/>
        <v>1.5</v>
      </c>
      <c r="CS71" s="37">
        <f t="shared" si="178"/>
        <v>1.5</v>
      </c>
      <c r="CT71" s="37">
        <f t="shared" si="180"/>
        <v>1.5</v>
      </c>
      <c r="CU71" s="37">
        <f t="shared" si="182"/>
        <v>1.5</v>
      </c>
      <c r="CV71" s="37">
        <f t="shared" si="184"/>
        <v>1.5</v>
      </c>
      <c r="CW71" s="37">
        <f t="shared" si="186"/>
        <v>1.5</v>
      </c>
      <c r="CX71" s="37">
        <f t="shared" si="187"/>
        <v>1.5</v>
      </c>
      <c r="CY71" s="37">
        <f t="shared" si="188"/>
        <v>1.5</v>
      </c>
      <c r="CZ71" s="37">
        <f t="shared" si="189"/>
        <v>1.5</v>
      </c>
      <c r="DA71" s="37">
        <f t="shared" si="190"/>
        <v>1.5</v>
      </c>
      <c r="DB71" s="37">
        <f t="shared" si="191"/>
        <v>1.5</v>
      </c>
      <c r="DC71" s="37">
        <f t="shared" si="192"/>
        <v>1.5</v>
      </c>
      <c r="DD71" s="37">
        <f t="shared" si="193"/>
        <v>1.5</v>
      </c>
      <c r="DE71" s="37">
        <f t="shared" si="194"/>
        <v>1.5</v>
      </c>
      <c r="DF71" s="37">
        <f t="shared" si="195"/>
        <v>1.5</v>
      </c>
      <c r="DG71" s="37">
        <f t="shared" si="196"/>
        <v>1.5</v>
      </c>
      <c r="DH71" s="37">
        <f t="shared" si="197"/>
        <v>1.5</v>
      </c>
      <c r="DI71" s="37">
        <f t="shared" si="208"/>
        <v>1.5</v>
      </c>
      <c r="DJ71" s="37">
        <f t="shared" si="209"/>
        <v>1.5</v>
      </c>
      <c r="DK71" s="37">
        <f t="shared" si="210"/>
        <v>1.5</v>
      </c>
      <c r="DL71" s="37">
        <f t="shared" si="211"/>
        <v>1.5</v>
      </c>
      <c r="DM71" s="37">
        <f t="shared" si="163"/>
        <v>1.5</v>
      </c>
      <c r="DN71" s="37">
        <f t="shared" si="164"/>
        <v>1.5</v>
      </c>
      <c r="DO71" s="37">
        <f t="shared" si="222"/>
        <v>1.5</v>
      </c>
      <c r="DP71" s="37">
        <f t="shared" si="223"/>
        <v>1.5</v>
      </c>
      <c r="DQ71" s="37">
        <f t="shared" si="224"/>
        <v>1.5</v>
      </c>
      <c r="DR71" s="37">
        <f t="shared" si="225"/>
        <v>1.5</v>
      </c>
      <c r="DS71" s="37">
        <f t="shared" si="226"/>
        <v>1.5</v>
      </c>
      <c r="DT71" s="37">
        <f t="shared" si="261"/>
        <v>1.5</v>
      </c>
      <c r="DU71" s="37">
        <f t="shared" si="227"/>
        <v>1.5</v>
      </c>
      <c r="DV71" s="36"/>
      <c r="DW71" s="37">
        <f t="shared" si="229"/>
        <v>1.5</v>
      </c>
      <c r="DX71" s="37">
        <f t="shared" si="230"/>
        <v>1.5</v>
      </c>
      <c r="DY71" s="37">
        <f t="shared" si="231"/>
        <v>1.5</v>
      </c>
      <c r="DZ71" s="37">
        <f t="shared" si="232"/>
        <v>1.5</v>
      </c>
      <c r="EA71" s="37">
        <f t="shared" si="233"/>
        <v>1.5</v>
      </c>
      <c r="EB71" s="37">
        <f t="shared" si="234"/>
        <v>1.5</v>
      </c>
      <c r="EC71" s="37">
        <f t="shared" si="235"/>
        <v>1.5</v>
      </c>
      <c r="ED71" s="37">
        <f t="shared" si="236"/>
        <v>1.5</v>
      </c>
      <c r="EE71" s="37">
        <f t="shared" si="237"/>
        <v>1.5</v>
      </c>
      <c r="EF71" s="37">
        <f t="shared" si="238"/>
        <v>1.5</v>
      </c>
      <c r="EG71" s="37">
        <f t="shared" si="239"/>
        <v>1.5</v>
      </c>
      <c r="EH71" s="37">
        <f t="shared" si="240"/>
        <v>1.5</v>
      </c>
    </row>
    <row r="72" spans="1:138" ht="20.25" customHeight="1">
      <c r="A72" s="55">
        <f t="shared" si="241"/>
        <v>1</v>
      </c>
      <c r="B72" s="49">
        <v>69</v>
      </c>
      <c r="C72" s="57" t="str">
        <f>'Ordine Entrata'!B72</f>
        <v> </v>
      </c>
      <c r="D72" s="58" t="str">
        <f>'Ordine Entrata'!D72</f>
        <v> </v>
      </c>
      <c r="E72" s="136"/>
      <c r="F72" s="135"/>
      <c r="G72" s="8"/>
      <c r="H72" s="135"/>
      <c r="I72" s="135"/>
      <c r="J72" s="8">
        <f t="shared" si="198"/>
        <v>0</v>
      </c>
      <c r="K72" s="20">
        <f t="shared" si="199"/>
        <v>6</v>
      </c>
      <c r="L72" s="20">
        <f t="shared" si="200"/>
        <v>11</v>
      </c>
      <c r="M72" s="20">
        <f t="shared" si="201"/>
        <v>16</v>
      </c>
      <c r="N72" s="20">
        <f t="shared" si="202"/>
        <v>21</v>
      </c>
      <c r="O72" s="20">
        <f t="shared" si="203"/>
        <v>26</v>
      </c>
      <c r="P72" s="20">
        <f t="shared" si="242"/>
        <v>31</v>
      </c>
      <c r="Q72" s="20">
        <f t="shared" si="243"/>
        <v>36</v>
      </c>
      <c r="R72" s="21">
        <f t="shared" si="219"/>
        <v>-40.5</v>
      </c>
      <c r="S72" s="136"/>
      <c r="T72" s="135"/>
      <c r="U72" s="20"/>
      <c r="V72" s="135"/>
      <c r="W72" s="135"/>
      <c r="X72" s="20">
        <f t="shared" si="204"/>
        <v>0</v>
      </c>
      <c r="Y72" s="20">
        <f t="shared" si="244"/>
        <v>6</v>
      </c>
      <c r="Z72" s="20">
        <f t="shared" si="245"/>
        <v>11</v>
      </c>
      <c r="AA72" s="20">
        <f t="shared" si="246"/>
        <v>16</v>
      </c>
      <c r="AB72" s="20">
        <f t="shared" si="212"/>
        <v>21</v>
      </c>
      <c r="AC72" s="20">
        <f t="shared" si="213"/>
        <v>26</v>
      </c>
      <c r="AD72" s="20">
        <f t="shared" si="247"/>
        <v>31</v>
      </c>
      <c r="AE72" s="20">
        <f t="shared" si="248"/>
        <v>36</v>
      </c>
      <c r="AF72" s="21">
        <f t="shared" si="220"/>
        <v>-40.5</v>
      </c>
      <c r="AG72" s="136"/>
      <c r="AH72" s="135"/>
      <c r="AI72" s="20"/>
      <c r="AJ72" s="135"/>
      <c r="AK72" s="135"/>
      <c r="AL72" s="20">
        <f t="shared" si="205"/>
        <v>0</v>
      </c>
      <c r="AM72" s="20">
        <f t="shared" si="249"/>
        <v>6</v>
      </c>
      <c r="AN72" s="20">
        <f t="shared" si="250"/>
        <v>11</v>
      </c>
      <c r="AO72" s="20">
        <f t="shared" si="251"/>
        <v>16</v>
      </c>
      <c r="AP72" s="20">
        <f t="shared" si="214"/>
        <v>21</v>
      </c>
      <c r="AQ72" s="20">
        <f t="shared" si="215"/>
        <v>26</v>
      </c>
      <c r="AR72" s="20">
        <f t="shared" si="252"/>
        <v>31</v>
      </c>
      <c r="AS72" s="20">
        <f t="shared" si="253"/>
        <v>36</v>
      </c>
      <c r="AT72" s="21">
        <f t="shared" si="221"/>
        <v>-40.5</v>
      </c>
      <c r="AU72" s="38">
        <f t="shared" si="254"/>
        <v>12.5</v>
      </c>
      <c r="AV72" s="20">
        <f t="shared" si="255"/>
        <v>25</v>
      </c>
      <c r="AW72" s="20">
        <f t="shared" si="256"/>
        <v>34.5</v>
      </c>
      <c r="AX72" s="20">
        <f t="shared" si="257"/>
        <v>-40.5</v>
      </c>
      <c r="AY72" s="20">
        <f t="shared" si="258"/>
        <v>-40.381512150000006</v>
      </c>
      <c r="AZ72" s="21">
        <f t="shared" si="259"/>
        <v>55.5</v>
      </c>
      <c r="BA72" s="21">
        <f t="shared" si="206"/>
        <v>118.5</v>
      </c>
      <c r="BB72" s="39">
        <f t="shared" si="216"/>
        <v>0</v>
      </c>
      <c r="BC72" s="39">
        <f t="shared" si="217"/>
        <v>-121.5</v>
      </c>
      <c r="BD72" s="39">
        <f t="shared" si="218"/>
        <v>0</v>
      </c>
      <c r="BE72" s="40">
        <f t="shared" si="260"/>
        <v>0</v>
      </c>
      <c r="BF72" s="41">
        <f t="shared" si="207"/>
        <v>1</v>
      </c>
      <c r="BG72" s="37">
        <f t="shared" si="165"/>
        <v>1.5</v>
      </c>
      <c r="BH72" s="37">
        <f t="shared" si="167"/>
        <v>1.5</v>
      </c>
      <c r="BI72" s="37">
        <f t="shared" si="169"/>
        <v>1.5</v>
      </c>
      <c r="BJ72" s="37">
        <f t="shared" si="171"/>
        <v>1.5</v>
      </c>
      <c r="BK72" s="37">
        <f t="shared" si="173"/>
        <v>1.5</v>
      </c>
      <c r="BL72" s="37">
        <f t="shared" si="175"/>
        <v>1.5</v>
      </c>
      <c r="BM72" s="37">
        <f t="shared" si="177"/>
        <v>1.5</v>
      </c>
      <c r="BN72" s="37">
        <f t="shared" si="179"/>
        <v>1.5</v>
      </c>
      <c r="BO72" s="37">
        <f t="shared" si="181"/>
        <v>1.5</v>
      </c>
      <c r="BP72" s="37">
        <f t="shared" si="183"/>
        <v>1.5</v>
      </c>
      <c r="BQ72" s="37">
        <f t="shared" si="185"/>
        <v>1.5</v>
      </c>
      <c r="BR72" s="37">
        <f t="shared" si="125"/>
        <v>1.5</v>
      </c>
      <c r="BS72" s="37">
        <f t="shared" si="126"/>
        <v>1.5</v>
      </c>
      <c r="BT72" s="37">
        <f t="shared" si="127"/>
        <v>1.5</v>
      </c>
      <c r="BU72" s="37">
        <f t="shared" si="128"/>
        <v>1.5</v>
      </c>
      <c r="BV72" s="37">
        <f t="shared" si="129"/>
        <v>1.5</v>
      </c>
      <c r="BW72" s="37">
        <f t="shared" si="130"/>
        <v>1.5</v>
      </c>
      <c r="BX72" s="37">
        <f t="shared" si="131"/>
        <v>1.5</v>
      </c>
      <c r="BY72" s="37">
        <f t="shared" si="132"/>
        <v>1.5</v>
      </c>
      <c r="BZ72" s="37">
        <f t="shared" si="133"/>
        <v>1.5</v>
      </c>
      <c r="CA72" s="37">
        <f t="shared" si="134"/>
        <v>1.5</v>
      </c>
      <c r="CB72" s="37">
        <f t="shared" si="135"/>
        <v>1.5</v>
      </c>
      <c r="CC72" s="37">
        <f t="shared" si="136"/>
        <v>1.5</v>
      </c>
      <c r="CD72" s="37">
        <f t="shared" si="137"/>
        <v>1.5</v>
      </c>
      <c r="CE72" s="37">
        <f t="shared" si="138"/>
        <v>1.5</v>
      </c>
      <c r="CF72" s="37">
        <f t="shared" si="139"/>
        <v>1.5</v>
      </c>
      <c r="CG72" s="37">
        <f t="shared" si="140"/>
        <v>1.5</v>
      </c>
      <c r="CH72" s="37">
        <f t="shared" si="141"/>
        <v>1.5</v>
      </c>
      <c r="CI72" s="37">
        <f t="shared" si="142"/>
        <v>1.5</v>
      </c>
      <c r="CJ72" s="37">
        <f t="shared" si="143"/>
        <v>1.5</v>
      </c>
      <c r="CK72" s="37">
        <f t="shared" si="144"/>
        <v>1.5</v>
      </c>
      <c r="CL72" s="37">
        <f t="shared" si="153"/>
        <v>1.5</v>
      </c>
      <c r="CM72" s="37">
        <f t="shared" si="166"/>
        <v>1.5</v>
      </c>
      <c r="CN72" s="37">
        <f t="shared" si="168"/>
        <v>1.5</v>
      </c>
      <c r="CO72" s="37">
        <f t="shared" si="170"/>
        <v>1.5</v>
      </c>
      <c r="CP72" s="37">
        <f t="shared" si="172"/>
        <v>1.5</v>
      </c>
      <c r="CQ72" s="37">
        <f t="shared" si="174"/>
        <v>1.5</v>
      </c>
      <c r="CR72" s="37">
        <f t="shared" si="176"/>
        <v>1.5</v>
      </c>
      <c r="CS72" s="37">
        <f t="shared" si="178"/>
        <v>1.5</v>
      </c>
      <c r="CT72" s="37">
        <f t="shared" si="180"/>
        <v>1.5</v>
      </c>
      <c r="CU72" s="37">
        <f t="shared" si="182"/>
        <v>1.5</v>
      </c>
      <c r="CV72" s="37">
        <f t="shared" si="184"/>
        <v>1.5</v>
      </c>
      <c r="CW72" s="37">
        <f t="shared" si="186"/>
        <v>1.5</v>
      </c>
      <c r="CX72" s="37">
        <f t="shared" si="187"/>
        <v>1.5</v>
      </c>
      <c r="CY72" s="37">
        <f t="shared" si="188"/>
        <v>1.5</v>
      </c>
      <c r="CZ72" s="37">
        <f t="shared" si="189"/>
        <v>1.5</v>
      </c>
      <c r="DA72" s="37">
        <f t="shared" si="190"/>
        <v>1.5</v>
      </c>
      <c r="DB72" s="37">
        <f t="shared" si="191"/>
        <v>1.5</v>
      </c>
      <c r="DC72" s="37">
        <f t="shared" si="192"/>
        <v>1.5</v>
      </c>
      <c r="DD72" s="37">
        <f t="shared" si="193"/>
        <v>1.5</v>
      </c>
      <c r="DE72" s="37">
        <f t="shared" si="194"/>
        <v>1.5</v>
      </c>
      <c r="DF72" s="37">
        <f t="shared" si="195"/>
        <v>1.5</v>
      </c>
      <c r="DG72" s="37">
        <f t="shared" si="196"/>
        <v>1.5</v>
      </c>
      <c r="DH72" s="37">
        <f t="shared" si="197"/>
        <v>1.5</v>
      </c>
      <c r="DI72" s="37">
        <f t="shared" si="208"/>
        <v>1.5</v>
      </c>
      <c r="DJ72" s="37">
        <f t="shared" si="209"/>
        <v>1.5</v>
      </c>
      <c r="DK72" s="37">
        <f t="shared" si="210"/>
        <v>1.5</v>
      </c>
      <c r="DL72" s="37">
        <f t="shared" si="211"/>
        <v>1.5</v>
      </c>
      <c r="DM72" s="37">
        <f t="shared" si="163"/>
        <v>1.5</v>
      </c>
      <c r="DN72" s="37">
        <f t="shared" si="164"/>
        <v>1.5</v>
      </c>
      <c r="DO72" s="37">
        <f t="shared" si="222"/>
        <v>1.5</v>
      </c>
      <c r="DP72" s="37">
        <f t="shared" si="223"/>
        <v>1.5</v>
      </c>
      <c r="DQ72" s="37">
        <f t="shared" si="224"/>
        <v>1.5</v>
      </c>
      <c r="DR72" s="37">
        <f t="shared" si="225"/>
        <v>1.5</v>
      </c>
      <c r="DS72" s="37">
        <f t="shared" si="226"/>
        <v>1.5</v>
      </c>
      <c r="DT72" s="37">
        <f t="shared" si="261"/>
        <v>1.5</v>
      </c>
      <c r="DU72" s="37">
        <f t="shared" si="227"/>
        <v>1.5</v>
      </c>
      <c r="DV72" s="37">
        <f t="shared" si="228"/>
        <v>1.5</v>
      </c>
      <c r="DW72" s="36"/>
      <c r="DX72" s="37">
        <f t="shared" si="230"/>
        <v>1.5</v>
      </c>
      <c r="DY72" s="37">
        <f t="shared" si="231"/>
        <v>1.5</v>
      </c>
      <c r="DZ72" s="37">
        <f t="shared" si="232"/>
        <v>1.5</v>
      </c>
      <c r="EA72" s="37">
        <f t="shared" si="233"/>
        <v>1.5</v>
      </c>
      <c r="EB72" s="37">
        <f t="shared" si="234"/>
        <v>1.5</v>
      </c>
      <c r="EC72" s="37">
        <f t="shared" si="235"/>
        <v>1.5</v>
      </c>
      <c r="ED72" s="37">
        <f t="shared" si="236"/>
        <v>1.5</v>
      </c>
      <c r="EE72" s="37">
        <f t="shared" si="237"/>
        <v>1.5</v>
      </c>
      <c r="EF72" s="37">
        <f t="shared" si="238"/>
        <v>1.5</v>
      </c>
      <c r="EG72" s="37">
        <f t="shared" si="239"/>
        <v>1.5</v>
      </c>
      <c r="EH72" s="37">
        <f t="shared" si="240"/>
        <v>1.5</v>
      </c>
    </row>
    <row r="73" spans="1:138" ht="20.25" customHeight="1">
      <c r="A73" s="55">
        <f t="shared" si="241"/>
        <v>1</v>
      </c>
      <c r="B73" s="50">
        <v>70</v>
      </c>
      <c r="C73" s="57" t="str">
        <f>'Ordine Entrata'!B73</f>
        <v> </v>
      </c>
      <c r="D73" s="58" t="str">
        <f>'Ordine Entrata'!D73</f>
        <v> </v>
      </c>
      <c r="E73" s="136"/>
      <c r="F73" s="135"/>
      <c r="G73" s="8"/>
      <c r="H73" s="135"/>
      <c r="I73" s="135"/>
      <c r="J73" s="8">
        <f t="shared" si="198"/>
        <v>0</v>
      </c>
      <c r="K73" s="20">
        <f t="shared" si="199"/>
        <v>6</v>
      </c>
      <c r="L73" s="20">
        <f t="shared" si="200"/>
        <v>11</v>
      </c>
      <c r="M73" s="20">
        <f t="shared" si="201"/>
        <v>16</v>
      </c>
      <c r="N73" s="20">
        <f t="shared" si="202"/>
        <v>21</v>
      </c>
      <c r="O73" s="20">
        <f t="shared" si="203"/>
        <v>26</v>
      </c>
      <c r="P73" s="20">
        <f t="shared" si="242"/>
        <v>31</v>
      </c>
      <c r="Q73" s="20">
        <f t="shared" si="243"/>
        <v>36</v>
      </c>
      <c r="R73" s="21">
        <f t="shared" si="219"/>
        <v>-40.5</v>
      </c>
      <c r="S73" s="136"/>
      <c r="T73" s="135"/>
      <c r="U73" s="20"/>
      <c r="V73" s="135"/>
      <c r="W73" s="135"/>
      <c r="X73" s="20">
        <f t="shared" si="204"/>
        <v>0</v>
      </c>
      <c r="Y73" s="20">
        <f t="shared" si="244"/>
        <v>6</v>
      </c>
      <c r="Z73" s="20">
        <f t="shared" si="245"/>
        <v>11</v>
      </c>
      <c r="AA73" s="20">
        <f t="shared" si="246"/>
        <v>16</v>
      </c>
      <c r="AB73" s="20">
        <f t="shared" si="212"/>
        <v>21</v>
      </c>
      <c r="AC73" s="20">
        <f t="shared" si="213"/>
        <v>26</v>
      </c>
      <c r="AD73" s="20">
        <f t="shared" si="247"/>
        <v>31</v>
      </c>
      <c r="AE73" s="20">
        <f t="shared" si="248"/>
        <v>36</v>
      </c>
      <c r="AF73" s="21">
        <f t="shared" si="220"/>
        <v>-40.5</v>
      </c>
      <c r="AG73" s="136"/>
      <c r="AH73" s="135"/>
      <c r="AI73" s="20"/>
      <c r="AJ73" s="135"/>
      <c r="AK73" s="135"/>
      <c r="AL73" s="20">
        <f t="shared" si="205"/>
        <v>0</v>
      </c>
      <c r="AM73" s="20">
        <f t="shared" si="249"/>
        <v>6</v>
      </c>
      <c r="AN73" s="20">
        <f t="shared" si="250"/>
        <v>11</v>
      </c>
      <c r="AO73" s="20">
        <f t="shared" si="251"/>
        <v>16</v>
      </c>
      <c r="AP73" s="20">
        <f t="shared" si="214"/>
        <v>21</v>
      </c>
      <c r="AQ73" s="20">
        <f t="shared" si="215"/>
        <v>26</v>
      </c>
      <c r="AR73" s="20">
        <f t="shared" si="252"/>
        <v>31</v>
      </c>
      <c r="AS73" s="20">
        <f t="shared" si="253"/>
        <v>36</v>
      </c>
      <c r="AT73" s="21">
        <f t="shared" si="221"/>
        <v>-40.5</v>
      </c>
      <c r="AU73" s="38">
        <f t="shared" si="254"/>
        <v>12.5</v>
      </c>
      <c r="AV73" s="20">
        <f t="shared" si="255"/>
        <v>25</v>
      </c>
      <c r="AW73" s="20">
        <f t="shared" si="256"/>
        <v>34.5</v>
      </c>
      <c r="AX73" s="20">
        <f t="shared" si="257"/>
        <v>-40.5</v>
      </c>
      <c r="AY73" s="20">
        <f t="shared" si="258"/>
        <v>-40.381512150000006</v>
      </c>
      <c r="AZ73" s="21">
        <f t="shared" si="259"/>
        <v>55.5</v>
      </c>
      <c r="BA73" s="21">
        <f t="shared" si="206"/>
        <v>118.5</v>
      </c>
      <c r="BB73" s="39">
        <f t="shared" si="216"/>
        <v>0</v>
      </c>
      <c r="BC73" s="39">
        <f t="shared" si="217"/>
        <v>-121.5</v>
      </c>
      <c r="BD73" s="39">
        <f t="shared" si="218"/>
        <v>0</v>
      </c>
      <c r="BE73" s="40">
        <f t="shared" si="260"/>
        <v>0</v>
      </c>
      <c r="BF73" s="41">
        <f t="shared" si="207"/>
        <v>1</v>
      </c>
      <c r="BG73" s="37">
        <f t="shared" si="165"/>
        <v>1.5</v>
      </c>
      <c r="BH73" s="37">
        <f t="shared" si="167"/>
        <v>1.5</v>
      </c>
      <c r="BI73" s="37">
        <f t="shared" si="169"/>
        <v>1.5</v>
      </c>
      <c r="BJ73" s="37">
        <f t="shared" si="171"/>
        <v>1.5</v>
      </c>
      <c r="BK73" s="37">
        <f t="shared" si="173"/>
        <v>1.5</v>
      </c>
      <c r="BL73" s="37">
        <f t="shared" si="175"/>
        <v>1.5</v>
      </c>
      <c r="BM73" s="37">
        <f t="shared" si="177"/>
        <v>1.5</v>
      </c>
      <c r="BN73" s="37">
        <f t="shared" si="179"/>
        <v>1.5</v>
      </c>
      <c r="BO73" s="37">
        <f t="shared" si="181"/>
        <v>1.5</v>
      </c>
      <c r="BP73" s="37">
        <f t="shared" si="183"/>
        <v>1.5</v>
      </c>
      <c r="BQ73" s="37">
        <f t="shared" si="185"/>
        <v>1.5</v>
      </c>
      <c r="BR73" s="37">
        <f t="shared" si="125"/>
        <v>1.5</v>
      </c>
      <c r="BS73" s="37">
        <f t="shared" si="126"/>
        <v>1.5</v>
      </c>
      <c r="BT73" s="37">
        <f t="shared" si="127"/>
        <v>1.5</v>
      </c>
      <c r="BU73" s="37">
        <f t="shared" si="128"/>
        <v>1.5</v>
      </c>
      <c r="BV73" s="37">
        <f t="shared" si="129"/>
        <v>1.5</v>
      </c>
      <c r="BW73" s="37">
        <f t="shared" si="130"/>
        <v>1.5</v>
      </c>
      <c r="BX73" s="37">
        <f t="shared" si="131"/>
        <v>1.5</v>
      </c>
      <c r="BY73" s="37">
        <f t="shared" si="132"/>
        <v>1.5</v>
      </c>
      <c r="BZ73" s="37">
        <f t="shared" si="133"/>
        <v>1.5</v>
      </c>
      <c r="CA73" s="37">
        <f t="shared" si="134"/>
        <v>1.5</v>
      </c>
      <c r="CB73" s="37">
        <f t="shared" si="135"/>
        <v>1.5</v>
      </c>
      <c r="CC73" s="37">
        <f t="shared" si="136"/>
        <v>1.5</v>
      </c>
      <c r="CD73" s="37">
        <f t="shared" si="137"/>
        <v>1.5</v>
      </c>
      <c r="CE73" s="37">
        <f t="shared" si="138"/>
        <v>1.5</v>
      </c>
      <c r="CF73" s="37">
        <f t="shared" si="139"/>
        <v>1.5</v>
      </c>
      <c r="CG73" s="37">
        <f t="shared" si="140"/>
        <v>1.5</v>
      </c>
      <c r="CH73" s="37">
        <f t="shared" si="141"/>
        <v>1.5</v>
      </c>
      <c r="CI73" s="37">
        <f t="shared" si="142"/>
        <v>1.5</v>
      </c>
      <c r="CJ73" s="37">
        <f t="shared" si="143"/>
        <v>1.5</v>
      </c>
      <c r="CK73" s="37">
        <f t="shared" si="144"/>
        <v>1.5</v>
      </c>
      <c r="CL73" s="37">
        <f t="shared" si="153"/>
        <v>1.5</v>
      </c>
      <c r="CM73" s="37">
        <f t="shared" si="166"/>
        <v>1.5</v>
      </c>
      <c r="CN73" s="37">
        <f t="shared" si="168"/>
        <v>1.5</v>
      </c>
      <c r="CO73" s="37">
        <f t="shared" si="170"/>
        <v>1.5</v>
      </c>
      <c r="CP73" s="37">
        <f t="shared" si="172"/>
        <v>1.5</v>
      </c>
      <c r="CQ73" s="37">
        <f t="shared" si="174"/>
        <v>1.5</v>
      </c>
      <c r="CR73" s="37">
        <f t="shared" si="176"/>
        <v>1.5</v>
      </c>
      <c r="CS73" s="37">
        <f t="shared" si="178"/>
        <v>1.5</v>
      </c>
      <c r="CT73" s="37">
        <f t="shared" si="180"/>
        <v>1.5</v>
      </c>
      <c r="CU73" s="37">
        <f t="shared" si="182"/>
        <v>1.5</v>
      </c>
      <c r="CV73" s="37">
        <f t="shared" si="184"/>
        <v>1.5</v>
      </c>
      <c r="CW73" s="37">
        <f t="shared" si="186"/>
        <v>1.5</v>
      </c>
      <c r="CX73" s="37">
        <f t="shared" si="187"/>
        <v>1.5</v>
      </c>
      <c r="CY73" s="37">
        <f t="shared" si="188"/>
        <v>1.5</v>
      </c>
      <c r="CZ73" s="37">
        <f t="shared" si="189"/>
        <v>1.5</v>
      </c>
      <c r="DA73" s="37">
        <f t="shared" si="190"/>
        <v>1.5</v>
      </c>
      <c r="DB73" s="37">
        <f t="shared" si="191"/>
        <v>1.5</v>
      </c>
      <c r="DC73" s="37">
        <f t="shared" si="192"/>
        <v>1.5</v>
      </c>
      <c r="DD73" s="37">
        <f t="shared" si="193"/>
        <v>1.5</v>
      </c>
      <c r="DE73" s="37">
        <f t="shared" si="194"/>
        <v>1.5</v>
      </c>
      <c r="DF73" s="37">
        <f t="shared" si="195"/>
        <v>1.5</v>
      </c>
      <c r="DG73" s="37">
        <f t="shared" si="196"/>
        <v>1.5</v>
      </c>
      <c r="DH73" s="37">
        <f t="shared" si="197"/>
        <v>1.5</v>
      </c>
      <c r="DI73" s="37">
        <f t="shared" si="208"/>
        <v>1.5</v>
      </c>
      <c r="DJ73" s="37">
        <f t="shared" si="209"/>
        <v>1.5</v>
      </c>
      <c r="DK73" s="37">
        <f t="shared" si="210"/>
        <v>1.5</v>
      </c>
      <c r="DL73" s="37">
        <f t="shared" si="211"/>
        <v>1.5</v>
      </c>
      <c r="DM73" s="37">
        <f t="shared" si="163"/>
        <v>1.5</v>
      </c>
      <c r="DN73" s="37">
        <f t="shared" si="164"/>
        <v>1.5</v>
      </c>
      <c r="DO73" s="37">
        <f t="shared" si="222"/>
        <v>1.5</v>
      </c>
      <c r="DP73" s="37">
        <f t="shared" si="223"/>
        <v>1.5</v>
      </c>
      <c r="DQ73" s="37">
        <f t="shared" si="224"/>
        <v>1.5</v>
      </c>
      <c r="DR73" s="37">
        <f t="shared" si="225"/>
        <v>1.5</v>
      </c>
      <c r="DS73" s="37">
        <f t="shared" si="226"/>
        <v>1.5</v>
      </c>
      <c r="DT73" s="37">
        <f t="shared" si="261"/>
        <v>1.5</v>
      </c>
      <c r="DU73" s="37">
        <f t="shared" si="227"/>
        <v>1.5</v>
      </c>
      <c r="DV73" s="37">
        <f t="shared" si="228"/>
        <v>1.5</v>
      </c>
      <c r="DW73" s="37">
        <f t="shared" si="229"/>
        <v>1.5</v>
      </c>
      <c r="DX73" s="36"/>
      <c r="DY73" s="37">
        <f t="shared" si="231"/>
        <v>1.5</v>
      </c>
      <c r="DZ73" s="37">
        <f t="shared" si="232"/>
        <v>1.5</v>
      </c>
      <c r="EA73" s="37">
        <f t="shared" si="233"/>
        <v>1.5</v>
      </c>
      <c r="EB73" s="37">
        <f t="shared" si="234"/>
        <v>1.5</v>
      </c>
      <c r="EC73" s="37">
        <f t="shared" si="235"/>
        <v>1.5</v>
      </c>
      <c r="ED73" s="37">
        <f t="shared" si="236"/>
        <v>1.5</v>
      </c>
      <c r="EE73" s="37">
        <f t="shared" si="237"/>
        <v>1.5</v>
      </c>
      <c r="EF73" s="37">
        <f t="shared" si="238"/>
        <v>1.5</v>
      </c>
      <c r="EG73" s="37">
        <f t="shared" si="239"/>
        <v>1.5</v>
      </c>
      <c r="EH73" s="37">
        <f t="shared" si="240"/>
        <v>1.5</v>
      </c>
    </row>
    <row r="74" spans="1:138" ht="20.25" customHeight="1">
      <c r="A74" s="55">
        <f t="shared" si="241"/>
        <v>1</v>
      </c>
      <c r="B74" s="49">
        <v>71</v>
      </c>
      <c r="C74" s="57" t="str">
        <f>'Ordine Entrata'!B74</f>
        <v> </v>
      </c>
      <c r="D74" s="58" t="str">
        <f>'Ordine Entrata'!D74</f>
        <v> </v>
      </c>
      <c r="E74" s="136"/>
      <c r="F74" s="135"/>
      <c r="G74" s="8"/>
      <c r="H74" s="135"/>
      <c r="I74" s="135"/>
      <c r="J74" s="8">
        <f t="shared" si="198"/>
        <v>0</v>
      </c>
      <c r="K74" s="20">
        <f t="shared" si="199"/>
        <v>6</v>
      </c>
      <c r="L74" s="20">
        <f t="shared" si="200"/>
        <v>11</v>
      </c>
      <c r="M74" s="20">
        <f t="shared" si="201"/>
        <v>16</v>
      </c>
      <c r="N74" s="20">
        <f t="shared" si="202"/>
        <v>21</v>
      </c>
      <c r="O74" s="20">
        <f t="shared" si="203"/>
        <v>26</v>
      </c>
      <c r="P74" s="20">
        <f t="shared" si="242"/>
        <v>31</v>
      </c>
      <c r="Q74" s="20">
        <f t="shared" si="243"/>
        <v>36</v>
      </c>
      <c r="R74" s="21">
        <f t="shared" si="219"/>
        <v>-40.5</v>
      </c>
      <c r="S74" s="136"/>
      <c r="T74" s="135"/>
      <c r="U74" s="20"/>
      <c r="V74" s="135"/>
      <c r="W74" s="135"/>
      <c r="X74" s="20">
        <f t="shared" si="204"/>
        <v>0</v>
      </c>
      <c r="Y74" s="20">
        <f t="shared" si="244"/>
        <v>6</v>
      </c>
      <c r="Z74" s="20">
        <f t="shared" si="245"/>
        <v>11</v>
      </c>
      <c r="AA74" s="20">
        <f t="shared" si="246"/>
        <v>16</v>
      </c>
      <c r="AB74" s="20">
        <f t="shared" si="212"/>
        <v>21</v>
      </c>
      <c r="AC74" s="20">
        <f t="shared" si="213"/>
        <v>26</v>
      </c>
      <c r="AD74" s="20">
        <f t="shared" si="247"/>
        <v>31</v>
      </c>
      <c r="AE74" s="20">
        <f t="shared" si="248"/>
        <v>36</v>
      </c>
      <c r="AF74" s="21">
        <f t="shared" si="220"/>
        <v>-40.5</v>
      </c>
      <c r="AG74" s="136"/>
      <c r="AH74" s="135"/>
      <c r="AI74" s="20"/>
      <c r="AJ74" s="135"/>
      <c r="AK74" s="135"/>
      <c r="AL74" s="20">
        <f t="shared" si="205"/>
        <v>0</v>
      </c>
      <c r="AM74" s="20">
        <f t="shared" si="249"/>
        <v>6</v>
      </c>
      <c r="AN74" s="20">
        <f t="shared" si="250"/>
        <v>11</v>
      </c>
      <c r="AO74" s="20">
        <f t="shared" si="251"/>
        <v>16</v>
      </c>
      <c r="AP74" s="20">
        <f t="shared" si="214"/>
        <v>21</v>
      </c>
      <c r="AQ74" s="20">
        <f t="shared" si="215"/>
        <v>26</v>
      </c>
      <c r="AR74" s="20">
        <f t="shared" si="252"/>
        <v>31</v>
      </c>
      <c r="AS74" s="20">
        <f t="shared" si="253"/>
        <v>36</v>
      </c>
      <c r="AT74" s="21">
        <f t="shared" si="221"/>
        <v>-40.5</v>
      </c>
      <c r="AU74" s="38">
        <f t="shared" si="254"/>
        <v>12.5</v>
      </c>
      <c r="AV74" s="20">
        <f t="shared" si="255"/>
        <v>25</v>
      </c>
      <c r="AW74" s="20">
        <f t="shared" si="256"/>
        <v>35</v>
      </c>
      <c r="AX74" s="20">
        <f t="shared" si="257"/>
        <v>-40.5</v>
      </c>
      <c r="AY74" s="20">
        <f t="shared" si="258"/>
        <v>-40.381512150000006</v>
      </c>
      <c r="AZ74" s="21">
        <f t="shared" si="259"/>
        <v>55.5</v>
      </c>
      <c r="BA74" s="21">
        <f t="shared" si="206"/>
        <v>118.5</v>
      </c>
      <c r="BB74" s="39">
        <f t="shared" si="216"/>
        <v>0</v>
      </c>
      <c r="BC74" s="39">
        <f t="shared" si="217"/>
        <v>-121.5</v>
      </c>
      <c r="BD74" s="39">
        <f t="shared" si="218"/>
        <v>0</v>
      </c>
      <c r="BE74" s="40">
        <f t="shared" si="260"/>
        <v>0</v>
      </c>
      <c r="BF74" s="41">
        <f t="shared" si="207"/>
        <v>1</v>
      </c>
      <c r="BG74" s="37">
        <f t="shared" si="165"/>
        <v>1.5</v>
      </c>
      <c r="BH74" s="37">
        <f t="shared" si="167"/>
        <v>1.5</v>
      </c>
      <c r="BI74" s="37">
        <f t="shared" si="169"/>
        <v>1.5</v>
      </c>
      <c r="BJ74" s="37">
        <f t="shared" si="171"/>
        <v>1.5</v>
      </c>
      <c r="BK74" s="37">
        <f t="shared" si="173"/>
        <v>1.5</v>
      </c>
      <c r="BL74" s="37">
        <f t="shared" si="175"/>
        <v>1.5</v>
      </c>
      <c r="BM74" s="37">
        <f t="shared" si="177"/>
        <v>1.5</v>
      </c>
      <c r="BN74" s="37">
        <f t="shared" si="179"/>
        <v>1.5</v>
      </c>
      <c r="BO74" s="37">
        <f t="shared" si="181"/>
        <v>1.5</v>
      </c>
      <c r="BP74" s="37">
        <f t="shared" si="183"/>
        <v>1.5</v>
      </c>
      <c r="BQ74" s="37">
        <f t="shared" si="185"/>
        <v>1.5</v>
      </c>
      <c r="BR74" s="37">
        <f t="shared" si="125"/>
        <v>1.5</v>
      </c>
      <c r="BS74" s="37">
        <f t="shared" si="126"/>
        <v>1.5</v>
      </c>
      <c r="BT74" s="37">
        <f t="shared" si="127"/>
        <v>1.5</v>
      </c>
      <c r="BU74" s="37">
        <f t="shared" si="128"/>
        <v>1.5</v>
      </c>
      <c r="BV74" s="37">
        <f t="shared" si="129"/>
        <v>1.5</v>
      </c>
      <c r="BW74" s="37">
        <f t="shared" si="130"/>
        <v>1.5</v>
      </c>
      <c r="BX74" s="37">
        <f t="shared" si="131"/>
        <v>1.5</v>
      </c>
      <c r="BY74" s="37">
        <f t="shared" si="132"/>
        <v>1.5</v>
      </c>
      <c r="BZ74" s="37">
        <f t="shared" si="133"/>
        <v>1.5</v>
      </c>
      <c r="CA74" s="37">
        <f t="shared" si="134"/>
        <v>1.5</v>
      </c>
      <c r="CB74" s="37">
        <f t="shared" si="135"/>
        <v>1.5</v>
      </c>
      <c r="CC74" s="37">
        <f t="shared" si="136"/>
        <v>1.5</v>
      </c>
      <c r="CD74" s="37">
        <f t="shared" si="137"/>
        <v>1.5</v>
      </c>
      <c r="CE74" s="37">
        <f t="shared" si="138"/>
        <v>1.5</v>
      </c>
      <c r="CF74" s="37">
        <f t="shared" si="139"/>
        <v>1.5</v>
      </c>
      <c r="CG74" s="37">
        <f t="shared" si="140"/>
        <v>1.5</v>
      </c>
      <c r="CH74" s="37">
        <f t="shared" si="141"/>
        <v>1.5</v>
      </c>
      <c r="CI74" s="37">
        <f t="shared" si="142"/>
        <v>1.5</v>
      </c>
      <c r="CJ74" s="37">
        <f t="shared" si="143"/>
        <v>1.5</v>
      </c>
      <c r="CK74" s="37">
        <f t="shared" si="144"/>
        <v>1.5</v>
      </c>
      <c r="CL74" s="37">
        <f t="shared" si="153"/>
        <v>1.5</v>
      </c>
      <c r="CM74" s="37">
        <f t="shared" si="166"/>
        <v>1.5</v>
      </c>
      <c r="CN74" s="37">
        <f t="shared" si="168"/>
        <v>1.5</v>
      </c>
      <c r="CO74" s="37">
        <f t="shared" si="170"/>
        <v>1.5</v>
      </c>
      <c r="CP74" s="37">
        <f t="shared" si="172"/>
        <v>1.5</v>
      </c>
      <c r="CQ74" s="37">
        <f t="shared" si="174"/>
        <v>1.5</v>
      </c>
      <c r="CR74" s="37">
        <f t="shared" si="176"/>
        <v>1.5</v>
      </c>
      <c r="CS74" s="37">
        <f t="shared" si="178"/>
        <v>1.5</v>
      </c>
      <c r="CT74" s="37">
        <f t="shared" si="180"/>
        <v>1.5</v>
      </c>
      <c r="CU74" s="37">
        <f t="shared" si="182"/>
        <v>1.5</v>
      </c>
      <c r="CV74" s="37">
        <f t="shared" si="184"/>
        <v>1.5</v>
      </c>
      <c r="CW74" s="37">
        <f t="shared" si="186"/>
        <v>1.5</v>
      </c>
      <c r="CX74" s="37">
        <f t="shared" si="187"/>
        <v>1.5</v>
      </c>
      <c r="CY74" s="37">
        <f t="shared" si="188"/>
        <v>1.5</v>
      </c>
      <c r="CZ74" s="37">
        <f t="shared" si="189"/>
        <v>1.5</v>
      </c>
      <c r="DA74" s="37">
        <f t="shared" si="190"/>
        <v>1.5</v>
      </c>
      <c r="DB74" s="37">
        <f t="shared" si="191"/>
        <v>1.5</v>
      </c>
      <c r="DC74" s="37">
        <f t="shared" si="192"/>
        <v>1.5</v>
      </c>
      <c r="DD74" s="37">
        <f t="shared" si="193"/>
        <v>1.5</v>
      </c>
      <c r="DE74" s="37">
        <f t="shared" si="194"/>
        <v>1.5</v>
      </c>
      <c r="DF74" s="37">
        <f t="shared" si="195"/>
        <v>1.5</v>
      </c>
      <c r="DG74" s="37">
        <f t="shared" si="196"/>
        <v>1.5</v>
      </c>
      <c r="DH74" s="37">
        <f t="shared" si="197"/>
        <v>1.5</v>
      </c>
      <c r="DI74" s="37">
        <f t="shared" si="208"/>
        <v>1.5</v>
      </c>
      <c r="DJ74" s="37">
        <f t="shared" si="209"/>
        <v>1.5</v>
      </c>
      <c r="DK74" s="37">
        <f t="shared" si="210"/>
        <v>1.5</v>
      </c>
      <c r="DL74" s="37">
        <f t="shared" si="211"/>
        <v>1.5</v>
      </c>
      <c r="DM74" s="37">
        <f t="shared" si="163"/>
        <v>1.5</v>
      </c>
      <c r="DN74" s="37">
        <f t="shared" si="164"/>
        <v>1.5</v>
      </c>
      <c r="DO74" s="37">
        <f t="shared" si="222"/>
        <v>1.5</v>
      </c>
      <c r="DP74" s="37">
        <f t="shared" si="223"/>
        <v>1.5</v>
      </c>
      <c r="DQ74" s="37">
        <f t="shared" si="224"/>
        <v>1.5</v>
      </c>
      <c r="DR74" s="37">
        <f t="shared" si="225"/>
        <v>1.5</v>
      </c>
      <c r="DS74" s="37">
        <f t="shared" si="226"/>
        <v>1.5</v>
      </c>
      <c r="DT74" s="37">
        <f t="shared" si="261"/>
        <v>1.5</v>
      </c>
      <c r="DU74" s="37">
        <f t="shared" si="227"/>
        <v>1.5</v>
      </c>
      <c r="DV74" s="37">
        <f t="shared" si="228"/>
        <v>1.5</v>
      </c>
      <c r="DW74" s="37">
        <f t="shared" si="229"/>
        <v>1.5</v>
      </c>
      <c r="DX74" s="37">
        <f t="shared" si="230"/>
        <v>1.5</v>
      </c>
      <c r="DY74" s="36"/>
      <c r="DZ74" s="37">
        <f t="shared" si="232"/>
        <v>1.5</v>
      </c>
      <c r="EA74" s="37">
        <f t="shared" si="233"/>
        <v>1.5</v>
      </c>
      <c r="EB74" s="37">
        <f t="shared" si="234"/>
        <v>1.5</v>
      </c>
      <c r="EC74" s="37">
        <f t="shared" si="235"/>
        <v>1.5</v>
      </c>
      <c r="ED74" s="37">
        <f t="shared" si="236"/>
        <v>1.5</v>
      </c>
      <c r="EE74" s="37">
        <f t="shared" si="237"/>
        <v>1.5</v>
      </c>
      <c r="EF74" s="37">
        <f t="shared" si="238"/>
        <v>1.5</v>
      </c>
      <c r="EG74" s="37">
        <f t="shared" si="239"/>
        <v>1.5</v>
      </c>
      <c r="EH74" s="37">
        <f t="shared" si="240"/>
        <v>1.5</v>
      </c>
    </row>
    <row r="75" spans="1:138" ht="20.25" customHeight="1">
      <c r="A75" s="55">
        <f t="shared" si="241"/>
        <v>1</v>
      </c>
      <c r="B75" s="50">
        <v>72</v>
      </c>
      <c r="C75" s="57" t="str">
        <f>'Ordine Entrata'!B75</f>
        <v> </v>
      </c>
      <c r="D75" s="58" t="str">
        <f>'Ordine Entrata'!D75</f>
        <v> </v>
      </c>
      <c r="E75" s="134"/>
      <c r="F75" s="133"/>
      <c r="G75" s="4"/>
      <c r="H75" s="133"/>
      <c r="I75" s="133"/>
      <c r="J75" s="4">
        <f t="shared" si="198"/>
        <v>0</v>
      </c>
      <c r="K75" s="20">
        <f t="shared" si="199"/>
        <v>6</v>
      </c>
      <c r="L75" s="20">
        <f t="shared" si="200"/>
        <v>11</v>
      </c>
      <c r="M75" s="20">
        <f t="shared" si="201"/>
        <v>16</v>
      </c>
      <c r="N75" s="20">
        <f t="shared" si="202"/>
        <v>21</v>
      </c>
      <c r="O75" s="20">
        <f t="shared" si="203"/>
        <v>26</v>
      </c>
      <c r="P75" s="20">
        <f t="shared" si="242"/>
        <v>31</v>
      </c>
      <c r="Q75" s="20">
        <f t="shared" si="243"/>
        <v>36</v>
      </c>
      <c r="R75" s="21">
        <f t="shared" si="219"/>
        <v>-40.5</v>
      </c>
      <c r="S75" s="134"/>
      <c r="T75" s="133"/>
      <c r="U75" s="27"/>
      <c r="V75" s="133"/>
      <c r="W75" s="133"/>
      <c r="X75" s="27">
        <f t="shared" si="204"/>
        <v>0</v>
      </c>
      <c r="Y75" s="20">
        <f t="shared" si="244"/>
        <v>6</v>
      </c>
      <c r="Z75" s="20">
        <f t="shared" si="245"/>
        <v>11</v>
      </c>
      <c r="AA75" s="20">
        <f t="shared" si="246"/>
        <v>16</v>
      </c>
      <c r="AB75" s="20">
        <f t="shared" si="212"/>
        <v>21</v>
      </c>
      <c r="AC75" s="20">
        <f t="shared" si="213"/>
        <v>26</v>
      </c>
      <c r="AD75" s="20">
        <f t="shared" si="247"/>
        <v>31</v>
      </c>
      <c r="AE75" s="20">
        <f t="shared" si="248"/>
        <v>36</v>
      </c>
      <c r="AF75" s="21">
        <f t="shared" si="220"/>
        <v>-40.5</v>
      </c>
      <c r="AG75" s="134"/>
      <c r="AH75" s="133"/>
      <c r="AI75" s="27"/>
      <c r="AJ75" s="133"/>
      <c r="AK75" s="133"/>
      <c r="AL75" s="27">
        <f t="shared" si="205"/>
        <v>0</v>
      </c>
      <c r="AM75" s="20">
        <f t="shared" si="249"/>
        <v>6</v>
      </c>
      <c r="AN75" s="20">
        <f t="shared" si="250"/>
        <v>11</v>
      </c>
      <c r="AO75" s="20">
        <f t="shared" si="251"/>
        <v>16</v>
      </c>
      <c r="AP75" s="20">
        <f t="shared" si="214"/>
        <v>21</v>
      </c>
      <c r="AQ75" s="20">
        <f t="shared" si="215"/>
        <v>26</v>
      </c>
      <c r="AR75" s="20">
        <f t="shared" si="252"/>
        <v>31</v>
      </c>
      <c r="AS75" s="20">
        <f t="shared" si="253"/>
        <v>36</v>
      </c>
      <c r="AT75" s="21">
        <f t="shared" si="221"/>
        <v>-40.5</v>
      </c>
      <c r="AU75" s="38">
        <f t="shared" si="254"/>
        <v>12.5</v>
      </c>
      <c r="AV75" s="20">
        <f t="shared" si="255"/>
        <v>25</v>
      </c>
      <c r="AW75" s="20">
        <f t="shared" si="256"/>
        <v>35</v>
      </c>
      <c r="AX75" s="20">
        <f t="shared" si="257"/>
        <v>-40.5</v>
      </c>
      <c r="AY75" s="20">
        <f t="shared" si="258"/>
        <v>-40.381512150000006</v>
      </c>
      <c r="AZ75" s="21">
        <f t="shared" si="259"/>
        <v>55.5</v>
      </c>
      <c r="BA75" s="21">
        <f t="shared" si="206"/>
        <v>118.5</v>
      </c>
      <c r="BB75" s="39">
        <f t="shared" si="216"/>
        <v>0</v>
      </c>
      <c r="BC75" s="39">
        <f t="shared" si="217"/>
        <v>-121.5</v>
      </c>
      <c r="BD75" s="39">
        <f t="shared" si="218"/>
        <v>0</v>
      </c>
      <c r="BE75" s="40">
        <f t="shared" si="260"/>
        <v>0</v>
      </c>
      <c r="BF75" s="41">
        <f t="shared" si="207"/>
        <v>1</v>
      </c>
      <c r="BG75" s="37">
        <f t="shared" si="165"/>
        <v>1.5</v>
      </c>
      <c r="BH75" s="37">
        <f t="shared" si="167"/>
        <v>1.5</v>
      </c>
      <c r="BI75" s="37">
        <f t="shared" si="169"/>
        <v>1.5</v>
      </c>
      <c r="BJ75" s="37">
        <f t="shared" si="171"/>
        <v>1.5</v>
      </c>
      <c r="BK75" s="37">
        <f t="shared" si="173"/>
        <v>1.5</v>
      </c>
      <c r="BL75" s="37">
        <f t="shared" si="175"/>
        <v>1.5</v>
      </c>
      <c r="BM75" s="37">
        <f t="shared" si="177"/>
        <v>1.5</v>
      </c>
      <c r="BN75" s="37">
        <f t="shared" si="179"/>
        <v>1.5</v>
      </c>
      <c r="BO75" s="37">
        <f t="shared" si="181"/>
        <v>1.5</v>
      </c>
      <c r="BP75" s="37">
        <f t="shared" si="183"/>
        <v>1.5</v>
      </c>
      <c r="BQ75" s="37">
        <f t="shared" si="185"/>
        <v>1.5</v>
      </c>
      <c r="BR75" s="37">
        <f t="shared" si="125"/>
        <v>1.5</v>
      </c>
      <c r="BS75" s="37">
        <f t="shared" si="126"/>
        <v>1.5</v>
      </c>
      <c r="BT75" s="37">
        <f t="shared" si="127"/>
        <v>1.5</v>
      </c>
      <c r="BU75" s="37">
        <f t="shared" si="128"/>
        <v>1.5</v>
      </c>
      <c r="BV75" s="37">
        <f t="shared" si="129"/>
        <v>1.5</v>
      </c>
      <c r="BW75" s="37">
        <f t="shared" si="130"/>
        <v>1.5</v>
      </c>
      <c r="BX75" s="37">
        <f t="shared" si="131"/>
        <v>1.5</v>
      </c>
      <c r="BY75" s="37">
        <f t="shared" si="132"/>
        <v>1.5</v>
      </c>
      <c r="BZ75" s="37">
        <f t="shared" si="133"/>
        <v>1.5</v>
      </c>
      <c r="CA75" s="37">
        <f t="shared" si="134"/>
        <v>1.5</v>
      </c>
      <c r="CB75" s="37">
        <f t="shared" si="135"/>
        <v>1.5</v>
      </c>
      <c r="CC75" s="37">
        <f t="shared" si="136"/>
        <v>1.5</v>
      </c>
      <c r="CD75" s="37">
        <f t="shared" si="137"/>
        <v>1.5</v>
      </c>
      <c r="CE75" s="37">
        <f t="shared" si="138"/>
        <v>1.5</v>
      </c>
      <c r="CF75" s="37">
        <f t="shared" si="139"/>
        <v>1.5</v>
      </c>
      <c r="CG75" s="37">
        <f t="shared" si="140"/>
        <v>1.5</v>
      </c>
      <c r="CH75" s="37">
        <f t="shared" si="141"/>
        <v>1.5</v>
      </c>
      <c r="CI75" s="37">
        <f t="shared" si="142"/>
        <v>1.5</v>
      </c>
      <c r="CJ75" s="37">
        <f t="shared" si="143"/>
        <v>1.5</v>
      </c>
      <c r="CK75" s="37">
        <f t="shared" si="144"/>
        <v>1.5</v>
      </c>
      <c r="CL75" s="37">
        <f t="shared" si="153"/>
        <v>1.5</v>
      </c>
      <c r="CM75" s="37">
        <f t="shared" si="166"/>
        <v>1.5</v>
      </c>
      <c r="CN75" s="37">
        <f t="shared" si="168"/>
        <v>1.5</v>
      </c>
      <c r="CO75" s="37">
        <f t="shared" si="170"/>
        <v>1.5</v>
      </c>
      <c r="CP75" s="37">
        <f t="shared" si="172"/>
        <v>1.5</v>
      </c>
      <c r="CQ75" s="37">
        <f t="shared" si="174"/>
        <v>1.5</v>
      </c>
      <c r="CR75" s="37">
        <f t="shared" si="176"/>
        <v>1.5</v>
      </c>
      <c r="CS75" s="37">
        <f t="shared" si="178"/>
        <v>1.5</v>
      </c>
      <c r="CT75" s="37">
        <f t="shared" si="180"/>
        <v>1.5</v>
      </c>
      <c r="CU75" s="37">
        <f t="shared" si="182"/>
        <v>1.5</v>
      </c>
      <c r="CV75" s="37">
        <f t="shared" si="184"/>
        <v>1.5</v>
      </c>
      <c r="CW75" s="37">
        <f t="shared" si="186"/>
        <v>1.5</v>
      </c>
      <c r="CX75" s="37">
        <f t="shared" si="187"/>
        <v>1.5</v>
      </c>
      <c r="CY75" s="37">
        <f t="shared" si="188"/>
        <v>1.5</v>
      </c>
      <c r="CZ75" s="37">
        <f t="shared" si="189"/>
        <v>1.5</v>
      </c>
      <c r="DA75" s="37">
        <f t="shared" si="190"/>
        <v>1.5</v>
      </c>
      <c r="DB75" s="37">
        <f t="shared" si="191"/>
        <v>1.5</v>
      </c>
      <c r="DC75" s="37">
        <f t="shared" si="192"/>
        <v>1.5</v>
      </c>
      <c r="DD75" s="37">
        <f t="shared" si="193"/>
        <v>1.5</v>
      </c>
      <c r="DE75" s="37">
        <f t="shared" si="194"/>
        <v>1.5</v>
      </c>
      <c r="DF75" s="37">
        <f t="shared" si="195"/>
        <v>1.5</v>
      </c>
      <c r="DG75" s="37">
        <f t="shared" si="196"/>
        <v>1.5</v>
      </c>
      <c r="DH75" s="37">
        <f t="shared" si="197"/>
        <v>1.5</v>
      </c>
      <c r="DI75" s="37">
        <f t="shared" si="208"/>
        <v>1.5</v>
      </c>
      <c r="DJ75" s="37">
        <f t="shared" si="209"/>
        <v>1.5</v>
      </c>
      <c r="DK75" s="37">
        <f t="shared" si="210"/>
        <v>1.5</v>
      </c>
      <c r="DL75" s="37">
        <f t="shared" si="211"/>
        <v>1.5</v>
      </c>
      <c r="DM75" s="37">
        <f t="shared" si="163"/>
        <v>1.5</v>
      </c>
      <c r="DN75" s="37">
        <f t="shared" si="164"/>
        <v>1.5</v>
      </c>
      <c r="DO75" s="37">
        <f t="shared" si="222"/>
        <v>1.5</v>
      </c>
      <c r="DP75" s="37">
        <f t="shared" si="223"/>
        <v>1.5</v>
      </c>
      <c r="DQ75" s="37">
        <f t="shared" si="224"/>
        <v>1.5</v>
      </c>
      <c r="DR75" s="37">
        <f t="shared" si="225"/>
        <v>1.5</v>
      </c>
      <c r="DS75" s="37">
        <f t="shared" si="226"/>
        <v>1.5</v>
      </c>
      <c r="DT75" s="37">
        <f t="shared" si="261"/>
        <v>1.5</v>
      </c>
      <c r="DU75" s="37">
        <f t="shared" si="227"/>
        <v>1.5</v>
      </c>
      <c r="DV75" s="37">
        <f t="shared" si="228"/>
        <v>1.5</v>
      </c>
      <c r="DW75" s="37">
        <f t="shared" si="229"/>
        <v>1.5</v>
      </c>
      <c r="DX75" s="37">
        <f t="shared" si="230"/>
        <v>1.5</v>
      </c>
      <c r="DY75" s="37">
        <f t="shared" si="231"/>
        <v>1.5</v>
      </c>
      <c r="DZ75" s="36"/>
      <c r="EA75" s="37">
        <f t="shared" si="233"/>
        <v>1.5</v>
      </c>
      <c r="EB75" s="37">
        <f t="shared" si="234"/>
        <v>1.5</v>
      </c>
      <c r="EC75" s="37">
        <f t="shared" si="235"/>
        <v>1.5</v>
      </c>
      <c r="ED75" s="37">
        <f t="shared" si="236"/>
        <v>1.5</v>
      </c>
      <c r="EE75" s="37">
        <f t="shared" si="237"/>
        <v>1.5</v>
      </c>
      <c r="EF75" s="37">
        <f t="shared" si="238"/>
        <v>1.5</v>
      </c>
      <c r="EG75" s="37">
        <f t="shared" si="239"/>
        <v>1.5</v>
      </c>
      <c r="EH75" s="37">
        <f t="shared" si="240"/>
        <v>1.5</v>
      </c>
    </row>
    <row r="76" spans="1:138" ht="20.25" customHeight="1">
      <c r="A76" s="55">
        <f t="shared" si="241"/>
        <v>1</v>
      </c>
      <c r="B76" s="49">
        <v>73</v>
      </c>
      <c r="C76" s="57" t="str">
        <f>'Ordine Entrata'!B76</f>
        <v> </v>
      </c>
      <c r="D76" s="58" t="str">
        <f>'Ordine Entrata'!D76</f>
        <v> </v>
      </c>
      <c r="E76" s="134"/>
      <c r="F76" s="133"/>
      <c r="G76" s="4"/>
      <c r="H76" s="133"/>
      <c r="I76" s="133"/>
      <c r="J76" s="4">
        <f t="shared" si="198"/>
        <v>0</v>
      </c>
      <c r="K76" s="20">
        <f t="shared" si="199"/>
        <v>6</v>
      </c>
      <c r="L76" s="20">
        <f t="shared" si="200"/>
        <v>11</v>
      </c>
      <c r="M76" s="20">
        <f t="shared" si="201"/>
        <v>16</v>
      </c>
      <c r="N76" s="20">
        <f t="shared" si="202"/>
        <v>21</v>
      </c>
      <c r="O76" s="20">
        <f t="shared" si="203"/>
        <v>26</v>
      </c>
      <c r="P76" s="20">
        <f t="shared" si="242"/>
        <v>31</v>
      </c>
      <c r="Q76" s="20">
        <f t="shared" si="243"/>
        <v>36</v>
      </c>
      <c r="R76" s="21">
        <f t="shared" si="219"/>
        <v>-40.5</v>
      </c>
      <c r="S76" s="134"/>
      <c r="T76" s="133"/>
      <c r="U76" s="27"/>
      <c r="V76" s="133"/>
      <c r="W76" s="133"/>
      <c r="X76" s="27">
        <f t="shared" si="204"/>
        <v>0</v>
      </c>
      <c r="Y76" s="20">
        <f t="shared" si="244"/>
        <v>6</v>
      </c>
      <c r="Z76" s="20">
        <f t="shared" si="245"/>
        <v>11</v>
      </c>
      <c r="AA76" s="20">
        <f t="shared" si="246"/>
        <v>16</v>
      </c>
      <c r="AB76" s="20">
        <f t="shared" si="212"/>
        <v>21</v>
      </c>
      <c r="AC76" s="20">
        <f t="shared" si="213"/>
        <v>26</v>
      </c>
      <c r="AD76" s="20">
        <f t="shared" si="247"/>
        <v>31</v>
      </c>
      <c r="AE76" s="20">
        <f t="shared" si="248"/>
        <v>36</v>
      </c>
      <c r="AF76" s="21">
        <f t="shared" si="220"/>
        <v>-40.5</v>
      </c>
      <c r="AG76" s="134"/>
      <c r="AH76" s="133"/>
      <c r="AI76" s="27"/>
      <c r="AJ76" s="133"/>
      <c r="AK76" s="133"/>
      <c r="AL76" s="27">
        <f t="shared" si="205"/>
        <v>0</v>
      </c>
      <c r="AM76" s="20">
        <f t="shared" si="249"/>
        <v>6</v>
      </c>
      <c r="AN76" s="20">
        <f t="shared" si="250"/>
        <v>11</v>
      </c>
      <c r="AO76" s="20">
        <f t="shared" si="251"/>
        <v>16</v>
      </c>
      <c r="AP76" s="20">
        <f t="shared" si="214"/>
        <v>21</v>
      </c>
      <c r="AQ76" s="20">
        <f t="shared" si="215"/>
        <v>26</v>
      </c>
      <c r="AR76" s="20">
        <f t="shared" si="252"/>
        <v>31</v>
      </c>
      <c r="AS76" s="20">
        <f t="shared" si="253"/>
        <v>36</v>
      </c>
      <c r="AT76" s="21">
        <f t="shared" si="221"/>
        <v>-40.5</v>
      </c>
      <c r="AU76" s="38">
        <f t="shared" si="254"/>
        <v>12.5</v>
      </c>
      <c r="AV76" s="20">
        <f t="shared" si="255"/>
        <v>25</v>
      </c>
      <c r="AW76" s="20">
        <f t="shared" si="256"/>
        <v>35</v>
      </c>
      <c r="AX76" s="20">
        <f t="shared" si="257"/>
        <v>-40.5</v>
      </c>
      <c r="AY76" s="20">
        <f t="shared" si="258"/>
        <v>-40.381512150000006</v>
      </c>
      <c r="AZ76" s="21">
        <f t="shared" si="259"/>
        <v>55.5</v>
      </c>
      <c r="BA76" s="21">
        <f t="shared" si="206"/>
        <v>118.5</v>
      </c>
      <c r="BB76" s="39">
        <f t="shared" si="216"/>
        <v>0</v>
      </c>
      <c r="BC76" s="39">
        <f t="shared" si="217"/>
        <v>-121.5</v>
      </c>
      <c r="BD76" s="39">
        <f t="shared" si="218"/>
        <v>0</v>
      </c>
      <c r="BE76" s="40">
        <f t="shared" si="260"/>
        <v>0</v>
      </c>
      <c r="BF76" s="41">
        <f t="shared" si="207"/>
        <v>1</v>
      </c>
      <c r="BG76" s="37">
        <f t="shared" si="165"/>
        <v>1.5</v>
      </c>
      <c r="BH76" s="37">
        <f t="shared" si="167"/>
        <v>1.5</v>
      </c>
      <c r="BI76" s="37">
        <f t="shared" si="169"/>
        <v>1.5</v>
      </c>
      <c r="BJ76" s="37">
        <f t="shared" si="171"/>
        <v>1.5</v>
      </c>
      <c r="BK76" s="37">
        <f t="shared" si="173"/>
        <v>1.5</v>
      </c>
      <c r="BL76" s="37">
        <f t="shared" si="175"/>
        <v>1.5</v>
      </c>
      <c r="BM76" s="37">
        <f t="shared" si="177"/>
        <v>1.5</v>
      </c>
      <c r="BN76" s="37">
        <f t="shared" si="179"/>
        <v>1.5</v>
      </c>
      <c r="BO76" s="37">
        <f t="shared" si="181"/>
        <v>1.5</v>
      </c>
      <c r="BP76" s="37">
        <f t="shared" si="183"/>
        <v>1.5</v>
      </c>
      <c r="BQ76" s="37">
        <f t="shared" si="185"/>
        <v>1.5</v>
      </c>
      <c r="BR76" s="37">
        <f t="shared" si="125"/>
        <v>1.5</v>
      </c>
      <c r="BS76" s="37">
        <f t="shared" si="126"/>
        <v>1.5</v>
      </c>
      <c r="BT76" s="37">
        <f t="shared" si="127"/>
        <v>1.5</v>
      </c>
      <c r="BU76" s="37">
        <f t="shared" si="128"/>
        <v>1.5</v>
      </c>
      <c r="BV76" s="37">
        <f t="shared" si="129"/>
        <v>1.5</v>
      </c>
      <c r="BW76" s="37">
        <f t="shared" si="130"/>
        <v>1.5</v>
      </c>
      <c r="BX76" s="37">
        <f t="shared" si="131"/>
        <v>1.5</v>
      </c>
      <c r="BY76" s="37">
        <f t="shared" si="132"/>
        <v>1.5</v>
      </c>
      <c r="BZ76" s="37">
        <f t="shared" si="133"/>
        <v>1.5</v>
      </c>
      <c r="CA76" s="37">
        <f t="shared" si="134"/>
        <v>1.5</v>
      </c>
      <c r="CB76" s="37">
        <f t="shared" si="135"/>
        <v>1.5</v>
      </c>
      <c r="CC76" s="37">
        <f t="shared" si="136"/>
        <v>1.5</v>
      </c>
      <c r="CD76" s="37">
        <f t="shared" si="137"/>
        <v>1.5</v>
      </c>
      <c r="CE76" s="37">
        <f t="shared" si="138"/>
        <v>1.5</v>
      </c>
      <c r="CF76" s="37">
        <f t="shared" si="139"/>
        <v>1.5</v>
      </c>
      <c r="CG76" s="37">
        <f t="shared" si="140"/>
        <v>1.5</v>
      </c>
      <c r="CH76" s="37">
        <f t="shared" si="141"/>
        <v>1.5</v>
      </c>
      <c r="CI76" s="37">
        <f t="shared" si="142"/>
        <v>1.5</v>
      </c>
      <c r="CJ76" s="37">
        <f t="shared" si="143"/>
        <v>1.5</v>
      </c>
      <c r="CK76" s="37">
        <f t="shared" si="144"/>
        <v>1.5</v>
      </c>
      <c r="CL76" s="37">
        <f t="shared" si="153"/>
        <v>1.5</v>
      </c>
      <c r="CM76" s="37">
        <f t="shared" si="166"/>
        <v>1.5</v>
      </c>
      <c r="CN76" s="37">
        <f t="shared" si="168"/>
        <v>1.5</v>
      </c>
      <c r="CO76" s="37">
        <f t="shared" si="170"/>
        <v>1.5</v>
      </c>
      <c r="CP76" s="37">
        <f t="shared" si="172"/>
        <v>1.5</v>
      </c>
      <c r="CQ76" s="37">
        <f t="shared" si="174"/>
        <v>1.5</v>
      </c>
      <c r="CR76" s="37">
        <f t="shared" si="176"/>
        <v>1.5</v>
      </c>
      <c r="CS76" s="37">
        <f t="shared" si="178"/>
        <v>1.5</v>
      </c>
      <c r="CT76" s="37">
        <f t="shared" si="180"/>
        <v>1.5</v>
      </c>
      <c r="CU76" s="37">
        <f t="shared" si="182"/>
        <v>1.5</v>
      </c>
      <c r="CV76" s="37">
        <f t="shared" si="184"/>
        <v>1.5</v>
      </c>
      <c r="CW76" s="37">
        <f t="shared" si="186"/>
        <v>1.5</v>
      </c>
      <c r="CX76" s="37">
        <f t="shared" si="187"/>
        <v>1.5</v>
      </c>
      <c r="CY76" s="37">
        <f t="shared" si="188"/>
        <v>1.5</v>
      </c>
      <c r="CZ76" s="37">
        <f t="shared" si="189"/>
        <v>1.5</v>
      </c>
      <c r="DA76" s="37">
        <f t="shared" si="190"/>
        <v>1.5</v>
      </c>
      <c r="DB76" s="37">
        <f t="shared" si="191"/>
        <v>1.5</v>
      </c>
      <c r="DC76" s="37">
        <f t="shared" si="192"/>
        <v>1.5</v>
      </c>
      <c r="DD76" s="37">
        <f t="shared" si="193"/>
        <v>1.5</v>
      </c>
      <c r="DE76" s="37">
        <f t="shared" si="194"/>
        <v>1.5</v>
      </c>
      <c r="DF76" s="37">
        <f t="shared" si="195"/>
        <v>1.5</v>
      </c>
      <c r="DG76" s="37">
        <f t="shared" si="196"/>
        <v>1.5</v>
      </c>
      <c r="DH76" s="37">
        <f t="shared" si="197"/>
        <v>1.5</v>
      </c>
      <c r="DI76" s="37">
        <f t="shared" si="208"/>
        <v>1.5</v>
      </c>
      <c r="DJ76" s="37">
        <f t="shared" si="209"/>
        <v>1.5</v>
      </c>
      <c r="DK76" s="37">
        <f t="shared" si="210"/>
        <v>1.5</v>
      </c>
      <c r="DL76" s="37">
        <f t="shared" si="211"/>
        <v>1.5</v>
      </c>
      <c r="DM76" s="37">
        <f t="shared" si="163"/>
        <v>1.5</v>
      </c>
      <c r="DN76" s="37">
        <f t="shared" si="164"/>
        <v>1.5</v>
      </c>
      <c r="DO76" s="37">
        <f t="shared" si="222"/>
        <v>1.5</v>
      </c>
      <c r="DP76" s="37">
        <f t="shared" si="223"/>
        <v>1.5</v>
      </c>
      <c r="DQ76" s="37">
        <f t="shared" si="224"/>
        <v>1.5</v>
      </c>
      <c r="DR76" s="37">
        <f t="shared" si="225"/>
        <v>1.5</v>
      </c>
      <c r="DS76" s="37">
        <f t="shared" si="226"/>
        <v>1.5</v>
      </c>
      <c r="DT76" s="37">
        <f t="shared" si="261"/>
        <v>1.5</v>
      </c>
      <c r="DU76" s="37">
        <f t="shared" si="227"/>
        <v>1.5</v>
      </c>
      <c r="DV76" s="37">
        <f t="shared" si="228"/>
        <v>1.5</v>
      </c>
      <c r="DW76" s="37">
        <f t="shared" si="229"/>
        <v>1.5</v>
      </c>
      <c r="DX76" s="37">
        <f t="shared" si="230"/>
        <v>1.5</v>
      </c>
      <c r="DY76" s="37">
        <f t="shared" si="231"/>
        <v>1.5</v>
      </c>
      <c r="DZ76" s="37">
        <f t="shared" si="232"/>
        <v>1.5</v>
      </c>
      <c r="EA76" s="36"/>
      <c r="EB76" s="37">
        <f t="shared" si="234"/>
        <v>1.5</v>
      </c>
      <c r="EC76" s="37">
        <f t="shared" si="235"/>
        <v>1.5</v>
      </c>
      <c r="ED76" s="37">
        <f t="shared" si="236"/>
        <v>1.5</v>
      </c>
      <c r="EE76" s="37">
        <f t="shared" si="237"/>
        <v>1.5</v>
      </c>
      <c r="EF76" s="37">
        <f t="shared" si="238"/>
        <v>1.5</v>
      </c>
      <c r="EG76" s="37">
        <f t="shared" si="239"/>
        <v>1.5</v>
      </c>
      <c r="EH76" s="37">
        <f t="shared" si="240"/>
        <v>1.5</v>
      </c>
    </row>
    <row r="77" spans="1:138" ht="20.25" customHeight="1">
      <c r="A77" s="55">
        <f t="shared" si="241"/>
        <v>1</v>
      </c>
      <c r="B77" s="50">
        <v>74</v>
      </c>
      <c r="C77" s="57" t="str">
        <f>'Ordine Entrata'!B77</f>
        <v> </v>
      </c>
      <c r="D77" s="58" t="str">
        <f>'Ordine Entrata'!D77</f>
        <v> </v>
      </c>
      <c r="E77" s="134"/>
      <c r="F77" s="133"/>
      <c r="G77" s="4"/>
      <c r="H77" s="133"/>
      <c r="I77" s="133"/>
      <c r="J77" s="4">
        <f t="shared" si="198"/>
        <v>0</v>
      </c>
      <c r="K77" s="20">
        <f t="shared" si="199"/>
        <v>6</v>
      </c>
      <c r="L77" s="20">
        <f t="shared" si="200"/>
        <v>11</v>
      </c>
      <c r="M77" s="20">
        <f t="shared" si="201"/>
        <v>16</v>
      </c>
      <c r="N77" s="20">
        <f t="shared" si="202"/>
        <v>21</v>
      </c>
      <c r="O77" s="20">
        <f t="shared" si="203"/>
        <v>26</v>
      </c>
      <c r="P77" s="20">
        <f t="shared" si="242"/>
        <v>31</v>
      </c>
      <c r="Q77" s="20">
        <f t="shared" si="243"/>
        <v>36</v>
      </c>
      <c r="R77" s="21">
        <f t="shared" si="219"/>
        <v>-40.5</v>
      </c>
      <c r="S77" s="134"/>
      <c r="T77" s="133"/>
      <c r="U77" s="27"/>
      <c r="V77" s="133"/>
      <c r="W77" s="133"/>
      <c r="X77" s="27">
        <f t="shared" si="204"/>
        <v>0</v>
      </c>
      <c r="Y77" s="20">
        <f t="shared" si="244"/>
        <v>6</v>
      </c>
      <c r="Z77" s="20">
        <f t="shared" si="245"/>
        <v>11</v>
      </c>
      <c r="AA77" s="20">
        <f t="shared" si="246"/>
        <v>16</v>
      </c>
      <c r="AB77" s="20">
        <f t="shared" si="212"/>
        <v>21</v>
      </c>
      <c r="AC77" s="20">
        <f t="shared" si="213"/>
        <v>26</v>
      </c>
      <c r="AD77" s="20">
        <f t="shared" si="247"/>
        <v>31</v>
      </c>
      <c r="AE77" s="20">
        <f t="shared" si="248"/>
        <v>36</v>
      </c>
      <c r="AF77" s="21">
        <f t="shared" si="220"/>
        <v>-40.5</v>
      </c>
      <c r="AG77" s="134"/>
      <c r="AH77" s="133"/>
      <c r="AI77" s="27"/>
      <c r="AJ77" s="133"/>
      <c r="AK77" s="133"/>
      <c r="AL77" s="27">
        <f t="shared" si="205"/>
        <v>0</v>
      </c>
      <c r="AM77" s="20">
        <f t="shared" si="249"/>
        <v>6</v>
      </c>
      <c r="AN77" s="20">
        <f t="shared" si="250"/>
        <v>11</v>
      </c>
      <c r="AO77" s="20">
        <f t="shared" si="251"/>
        <v>16</v>
      </c>
      <c r="AP77" s="20">
        <f t="shared" si="214"/>
        <v>21</v>
      </c>
      <c r="AQ77" s="20">
        <f t="shared" si="215"/>
        <v>26</v>
      </c>
      <c r="AR77" s="20">
        <f t="shared" si="252"/>
        <v>31</v>
      </c>
      <c r="AS77" s="20">
        <f t="shared" si="253"/>
        <v>36</v>
      </c>
      <c r="AT77" s="21">
        <f t="shared" si="221"/>
        <v>-40.5</v>
      </c>
      <c r="AU77" s="38">
        <f t="shared" si="254"/>
        <v>12.5</v>
      </c>
      <c r="AV77" s="20">
        <f t="shared" si="255"/>
        <v>25</v>
      </c>
      <c r="AW77" s="20">
        <f t="shared" si="256"/>
        <v>35</v>
      </c>
      <c r="AX77" s="20">
        <f t="shared" si="257"/>
        <v>-40.5</v>
      </c>
      <c r="AY77" s="20">
        <f t="shared" si="258"/>
        <v>-40.381512150000006</v>
      </c>
      <c r="AZ77" s="21">
        <f t="shared" si="259"/>
        <v>55.5</v>
      </c>
      <c r="BA77" s="21">
        <f t="shared" si="206"/>
        <v>118.5</v>
      </c>
      <c r="BB77" s="39">
        <f t="shared" si="216"/>
        <v>0</v>
      </c>
      <c r="BC77" s="39">
        <f t="shared" si="217"/>
        <v>-121.5</v>
      </c>
      <c r="BD77" s="39">
        <f t="shared" si="218"/>
        <v>0</v>
      </c>
      <c r="BE77" s="40">
        <f t="shared" si="260"/>
        <v>0</v>
      </c>
      <c r="BF77" s="41">
        <f t="shared" si="207"/>
        <v>1</v>
      </c>
      <c r="BG77" s="37">
        <f t="shared" si="165"/>
        <v>1.5</v>
      </c>
      <c r="BH77" s="37">
        <f t="shared" si="167"/>
        <v>1.5</v>
      </c>
      <c r="BI77" s="37">
        <f t="shared" si="169"/>
        <v>1.5</v>
      </c>
      <c r="BJ77" s="37">
        <f t="shared" si="171"/>
        <v>1.5</v>
      </c>
      <c r="BK77" s="37">
        <f t="shared" si="173"/>
        <v>1.5</v>
      </c>
      <c r="BL77" s="37">
        <f t="shared" si="175"/>
        <v>1.5</v>
      </c>
      <c r="BM77" s="37">
        <f t="shared" si="177"/>
        <v>1.5</v>
      </c>
      <c r="BN77" s="37">
        <f t="shared" si="179"/>
        <v>1.5</v>
      </c>
      <c r="BO77" s="37">
        <f t="shared" si="181"/>
        <v>1.5</v>
      </c>
      <c r="BP77" s="37">
        <f t="shared" si="183"/>
        <v>1.5</v>
      </c>
      <c r="BQ77" s="37">
        <f t="shared" si="185"/>
        <v>1.5</v>
      </c>
      <c r="BR77" s="37">
        <f t="shared" si="125"/>
        <v>1.5</v>
      </c>
      <c r="BS77" s="37">
        <f t="shared" si="126"/>
        <v>1.5</v>
      </c>
      <c r="BT77" s="37">
        <f t="shared" si="127"/>
        <v>1.5</v>
      </c>
      <c r="BU77" s="37">
        <f t="shared" si="128"/>
        <v>1.5</v>
      </c>
      <c r="BV77" s="37">
        <f t="shared" si="129"/>
        <v>1.5</v>
      </c>
      <c r="BW77" s="37">
        <f t="shared" si="130"/>
        <v>1.5</v>
      </c>
      <c r="BX77" s="37">
        <f t="shared" si="131"/>
        <v>1.5</v>
      </c>
      <c r="BY77" s="37">
        <f t="shared" si="132"/>
        <v>1.5</v>
      </c>
      <c r="BZ77" s="37">
        <f t="shared" si="133"/>
        <v>1.5</v>
      </c>
      <c r="CA77" s="37">
        <f t="shared" si="134"/>
        <v>1.5</v>
      </c>
      <c r="CB77" s="37">
        <f t="shared" si="135"/>
        <v>1.5</v>
      </c>
      <c r="CC77" s="37">
        <f t="shared" si="136"/>
        <v>1.5</v>
      </c>
      <c r="CD77" s="37">
        <f t="shared" si="137"/>
        <v>1.5</v>
      </c>
      <c r="CE77" s="37">
        <f t="shared" si="138"/>
        <v>1.5</v>
      </c>
      <c r="CF77" s="37">
        <f t="shared" si="139"/>
        <v>1.5</v>
      </c>
      <c r="CG77" s="37">
        <f t="shared" si="140"/>
        <v>1.5</v>
      </c>
      <c r="CH77" s="37">
        <f t="shared" si="141"/>
        <v>1.5</v>
      </c>
      <c r="CI77" s="37">
        <f t="shared" si="142"/>
        <v>1.5</v>
      </c>
      <c r="CJ77" s="37">
        <f t="shared" si="143"/>
        <v>1.5</v>
      </c>
      <c r="CK77" s="37">
        <f t="shared" si="144"/>
        <v>1.5</v>
      </c>
      <c r="CL77" s="37">
        <f t="shared" si="153"/>
        <v>1.5</v>
      </c>
      <c r="CM77" s="37">
        <f t="shared" si="166"/>
        <v>1.5</v>
      </c>
      <c r="CN77" s="37">
        <f t="shared" si="168"/>
        <v>1.5</v>
      </c>
      <c r="CO77" s="37">
        <f t="shared" si="170"/>
        <v>1.5</v>
      </c>
      <c r="CP77" s="37">
        <f t="shared" si="172"/>
        <v>1.5</v>
      </c>
      <c r="CQ77" s="37">
        <f t="shared" si="174"/>
        <v>1.5</v>
      </c>
      <c r="CR77" s="37">
        <f t="shared" si="176"/>
        <v>1.5</v>
      </c>
      <c r="CS77" s="37">
        <f t="shared" si="178"/>
        <v>1.5</v>
      </c>
      <c r="CT77" s="37">
        <f t="shared" si="180"/>
        <v>1.5</v>
      </c>
      <c r="CU77" s="37">
        <f t="shared" si="182"/>
        <v>1.5</v>
      </c>
      <c r="CV77" s="37">
        <f t="shared" si="184"/>
        <v>1.5</v>
      </c>
      <c r="CW77" s="37">
        <f t="shared" si="186"/>
        <v>1.5</v>
      </c>
      <c r="CX77" s="37">
        <f t="shared" si="187"/>
        <v>1.5</v>
      </c>
      <c r="CY77" s="37">
        <f t="shared" si="188"/>
        <v>1.5</v>
      </c>
      <c r="CZ77" s="37">
        <f t="shared" si="189"/>
        <v>1.5</v>
      </c>
      <c r="DA77" s="37">
        <f t="shared" si="190"/>
        <v>1.5</v>
      </c>
      <c r="DB77" s="37">
        <f t="shared" si="191"/>
        <v>1.5</v>
      </c>
      <c r="DC77" s="37">
        <f t="shared" si="192"/>
        <v>1.5</v>
      </c>
      <c r="DD77" s="37">
        <f t="shared" si="193"/>
        <v>1.5</v>
      </c>
      <c r="DE77" s="37">
        <f t="shared" si="194"/>
        <v>1.5</v>
      </c>
      <c r="DF77" s="37">
        <f t="shared" si="195"/>
        <v>1.5</v>
      </c>
      <c r="DG77" s="37">
        <f t="shared" si="196"/>
        <v>1.5</v>
      </c>
      <c r="DH77" s="37">
        <f t="shared" si="197"/>
        <v>1.5</v>
      </c>
      <c r="DI77" s="37">
        <f t="shared" si="208"/>
        <v>1.5</v>
      </c>
      <c r="DJ77" s="37">
        <f t="shared" si="209"/>
        <v>1.5</v>
      </c>
      <c r="DK77" s="37">
        <f t="shared" si="210"/>
        <v>1.5</v>
      </c>
      <c r="DL77" s="37">
        <f t="shared" si="211"/>
        <v>1.5</v>
      </c>
      <c r="DM77" s="37">
        <f t="shared" si="163"/>
        <v>1.5</v>
      </c>
      <c r="DN77" s="37">
        <f t="shared" si="164"/>
        <v>1.5</v>
      </c>
      <c r="DO77" s="37">
        <f t="shared" si="222"/>
        <v>1.5</v>
      </c>
      <c r="DP77" s="37">
        <f t="shared" si="223"/>
        <v>1.5</v>
      </c>
      <c r="DQ77" s="37">
        <f t="shared" si="224"/>
        <v>1.5</v>
      </c>
      <c r="DR77" s="37">
        <f t="shared" si="225"/>
        <v>1.5</v>
      </c>
      <c r="DS77" s="37">
        <f t="shared" si="226"/>
        <v>1.5</v>
      </c>
      <c r="DT77" s="37">
        <f t="shared" si="261"/>
        <v>1.5</v>
      </c>
      <c r="DU77" s="37">
        <f t="shared" si="227"/>
        <v>1.5</v>
      </c>
      <c r="DV77" s="37">
        <f t="shared" si="228"/>
        <v>1.5</v>
      </c>
      <c r="DW77" s="37">
        <f t="shared" si="229"/>
        <v>1.5</v>
      </c>
      <c r="DX77" s="37">
        <f t="shared" si="230"/>
        <v>1.5</v>
      </c>
      <c r="DY77" s="37">
        <f t="shared" si="231"/>
        <v>1.5</v>
      </c>
      <c r="DZ77" s="37">
        <f t="shared" si="232"/>
        <v>1.5</v>
      </c>
      <c r="EA77" s="37">
        <f t="shared" si="233"/>
        <v>1.5</v>
      </c>
      <c r="EB77" s="36"/>
      <c r="EC77" s="37">
        <f t="shared" si="235"/>
        <v>1.5</v>
      </c>
      <c r="ED77" s="37">
        <f t="shared" si="236"/>
        <v>1.5</v>
      </c>
      <c r="EE77" s="37">
        <f t="shared" si="237"/>
        <v>1.5</v>
      </c>
      <c r="EF77" s="37">
        <f t="shared" si="238"/>
        <v>1.5</v>
      </c>
      <c r="EG77" s="37">
        <f t="shared" si="239"/>
        <v>1.5</v>
      </c>
      <c r="EH77" s="37">
        <f t="shared" si="240"/>
        <v>1.5</v>
      </c>
    </row>
    <row r="78" spans="1:138" ht="20.25" customHeight="1">
      <c r="A78" s="55">
        <f t="shared" si="241"/>
        <v>1</v>
      </c>
      <c r="B78" s="49">
        <v>75</v>
      </c>
      <c r="C78" s="57" t="str">
        <f>'Ordine Entrata'!B78</f>
        <v> </v>
      </c>
      <c r="D78" s="58" t="str">
        <f>'Ordine Entrata'!D78</f>
        <v> </v>
      </c>
      <c r="E78" s="134"/>
      <c r="F78" s="133"/>
      <c r="G78" s="4"/>
      <c r="H78" s="133"/>
      <c r="I78" s="133"/>
      <c r="J78" s="4">
        <f t="shared" si="198"/>
        <v>0</v>
      </c>
      <c r="K78" s="20">
        <f t="shared" si="199"/>
        <v>6</v>
      </c>
      <c r="L78" s="20">
        <f t="shared" si="200"/>
        <v>11</v>
      </c>
      <c r="M78" s="20">
        <f t="shared" si="201"/>
        <v>16</v>
      </c>
      <c r="N78" s="20">
        <f t="shared" si="202"/>
        <v>21</v>
      </c>
      <c r="O78" s="20">
        <f t="shared" si="203"/>
        <v>26</v>
      </c>
      <c r="P78" s="20">
        <f t="shared" si="242"/>
        <v>31</v>
      </c>
      <c r="Q78" s="20">
        <f t="shared" si="243"/>
        <v>36</v>
      </c>
      <c r="R78" s="21">
        <f t="shared" si="219"/>
        <v>-40.5</v>
      </c>
      <c r="S78" s="134"/>
      <c r="T78" s="133"/>
      <c r="U78" s="27"/>
      <c r="V78" s="133"/>
      <c r="W78" s="133"/>
      <c r="X78" s="27">
        <f t="shared" si="204"/>
        <v>0</v>
      </c>
      <c r="Y78" s="20">
        <f t="shared" si="244"/>
        <v>6</v>
      </c>
      <c r="Z78" s="20">
        <f t="shared" si="245"/>
        <v>11</v>
      </c>
      <c r="AA78" s="20">
        <f t="shared" si="246"/>
        <v>16</v>
      </c>
      <c r="AB78" s="20">
        <f t="shared" si="212"/>
        <v>21</v>
      </c>
      <c r="AC78" s="20">
        <f t="shared" si="213"/>
        <v>26</v>
      </c>
      <c r="AD78" s="20">
        <f t="shared" si="247"/>
        <v>31</v>
      </c>
      <c r="AE78" s="20">
        <f t="shared" si="248"/>
        <v>36</v>
      </c>
      <c r="AF78" s="21">
        <f t="shared" si="220"/>
        <v>-40.5</v>
      </c>
      <c r="AG78" s="134"/>
      <c r="AH78" s="133"/>
      <c r="AI78" s="27"/>
      <c r="AJ78" s="133"/>
      <c r="AK78" s="133"/>
      <c r="AL78" s="27">
        <f t="shared" si="205"/>
        <v>0</v>
      </c>
      <c r="AM78" s="20">
        <f t="shared" si="249"/>
        <v>6</v>
      </c>
      <c r="AN78" s="20">
        <f t="shared" si="250"/>
        <v>11</v>
      </c>
      <c r="AO78" s="20">
        <f t="shared" si="251"/>
        <v>16</v>
      </c>
      <c r="AP78" s="20">
        <f t="shared" si="214"/>
        <v>21</v>
      </c>
      <c r="AQ78" s="20">
        <f t="shared" si="215"/>
        <v>26</v>
      </c>
      <c r="AR78" s="20">
        <f t="shared" si="252"/>
        <v>31</v>
      </c>
      <c r="AS78" s="20">
        <f t="shared" si="253"/>
        <v>36</v>
      </c>
      <c r="AT78" s="21">
        <f t="shared" si="221"/>
        <v>-40.5</v>
      </c>
      <c r="AU78" s="38">
        <f t="shared" si="254"/>
        <v>12.5</v>
      </c>
      <c r="AV78" s="20">
        <f t="shared" si="255"/>
        <v>25</v>
      </c>
      <c r="AW78" s="20">
        <f t="shared" si="256"/>
        <v>35</v>
      </c>
      <c r="AX78" s="20">
        <f t="shared" si="257"/>
        <v>-40.5</v>
      </c>
      <c r="AY78" s="20">
        <f t="shared" si="258"/>
        <v>-40.381512150000006</v>
      </c>
      <c r="AZ78" s="21">
        <f t="shared" si="259"/>
        <v>55.5</v>
      </c>
      <c r="BA78" s="21">
        <f t="shared" si="206"/>
        <v>118.5</v>
      </c>
      <c r="BB78" s="39">
        <f t="shared" si="216"/>
        <v>0</v>
      </c>
      <c r="BC78" s="39">
        <f t="shared" si="217"/>
        <v>-121.5</v>
      </c>
      <c r="BD78" s="39">
        <f t="shared" si="218"/>
        <v>0</v>
      </c>
      <c r="BE78" s="40">
        <f t="shared" si="260"/>
        <v>0</v>
      </c>
      <c r="BF78" s="41">
        <f t="shared" si="207"/>
        <v>1</v>
      </c>
      <c r="BG78" s="37">
        <f t="shared" si="165"/>
        <v>1.5</v>
      </c>
      <c r="BH78" s="37">
        <f t="shared" si="167"/>
        <v>1.5</v>
      </c>
      <c r="BI78" s="37">
        <f t="shared" si="169"/>
        <v>1.5</v>
      </c>
      <c r="BJ78" s="37">
        <f t="shared" si="171"/>
        <v>1.5</v>
      </c>
      <c r="BK78" s="37">
        <f t="shared" si="173"/>
        <v>1.5</v>
      </c>
      <c r="BL78" s="37">
        <f t="shared" si="175"/>
        <v>1.5</v>
      </c>
      <c r="BM78" s="37">
        <f t="shared" si="177"/>
        <v>1.5</v>
      </c>
      <c r="BN78" s="37">
        <f t="shared" si="179"/>
        <v>1.5</v>
      </c>
      <c r="BO78" s="37">
        <f t="shared" si="181"/>
        <v>1.5</v>
      </c>
      <c r="BP78" s="37">
        <f t="shared" si="183"/>
        <v>1.5</v>
      </c>
      <c r="BQ78" s="37">
        <f t="shared" si="185"/>
        <v>1.5</v>
      </c>
      <c r="BR78" s="37">
        <f t="shared" si="125"/>
        <v>1.5</v>
      </c>
      <c r="BS78" s="37">
        <f t="shared" si="126"/>
        <v>1.5</v>
      </c>
      <c r="BT78" s="37">
        <f t="shared" si="127"/>
        <v>1.5</v>
      </c>
      <c r="BU78" s="37">
        <f t="shared" si="128"/>
        <v>1.5</v>
      </c>
      <c r="BV78" s="37">
        <f t="shared" si="129"/>
        <v>1.5</v>
      </c>
      <c r="BW78" s="37">
        <f t="shared" si="130"/>
        <v>1.5</v>
      </c>
      <c r="BX78" s="37">
        <f t="shared" si="131"/>
        <v>1.5</v>
      </c>
      <c r="BY78" s="37">
        <f t="shared" si="132"/>
        <v>1.5</v>
      </c>
      <c r="BZ78" s="37">
        <f t="shared" si="133"/>
        <v>1.5</v>
      </c>
      <c r="CA78" s="37">
        <f t="shared" si="134"/>
        <v>1.5</v>
      </c>
      <c r="CB78" s="37">
        <f t="shared" si="135"/>
        <v>1.5</v>
      </c>
      <c r="CC78" s="37">
        <f t="shared" si="136"/>
        <v>1.5</v>
      </c>
      <c r="CD78" s="37">
        <f t="shared" si="137"/>
        <v>1.5</v>
      </c>
      <c r="CE78" s="37">
        <f t="shared" si="138"/>
        <v>1.5</v>
      </c>
      <c r="CF78" s="37">
        <f t="shared" si="139"/>
        <v>1.5</v>
      </c>
      <c r="CG78" s="37">
        <f t="shared" si="140"/>
        <v>1.5</v>
      </c>
      <c r="CH78" s="37">
        <f t="shared" si="141"/>
        <v>1.5</v>
      </c>
      <c r="CI78" s="37">
        <f t="shared" si="142"/>
        <v>1.5</v>
      </c>
      <c r="CJ78" s="37">
        <f t="shared" si="143"/>
        <v>1.5</v>
      </c>
      <c r="CK78" s="37">
        <f t="shared" si="144"/>
        <v>1.5</v>
      </c>
      <c r="CL78" s="37">
        <f t="shared" si="153"/>
        <v>1.5</v>
      </c>
      <c r="CM78" s="37">
        <f t="shared" si="166"/>
        <v>1.5</v>
      </c>
      <c r="CN78" s="37">
        <f t="shared" si="168"/>
        <v>1.5</v>
      </c>
      <c r="CO78" s="37">
        <f t="shared" si="170"/>
        <v>1.5</v>
      </c>
      <c r="CP78" s="37">
        <f t="shared" si="172"/>
        <v>1.5</v>
      </c>
      <c r="CQ78" s="37">
        <f t="shared" si="174"/>
        <v>1.5</v>
      </c>
      <c r="CR78" s="37">
        <f t="shared" si="176"/>
        <v>1.5</v>
      </c>
      <c r="CS78" s="37">
        <f t="shared" si="178"/>
        <v>1.5</v>
      </c>
      <c r="CT78" s="37">
        <f t="shared" si="180"/>
        <v>1.5</v>
      </c>
      <c r="CU78" s="37">
        <f t="shared" si="182"/>
        <v>1.5</v>
      </c>
      <c r="CV78" s="37">
        <f t="shared" si="184"/>
        <v>1.5</v>
      </c>
      <c r="CW78" s="37">
        <f t="shared" si="186"/>
        <v>1.5</v>
      </c>
      <c r="CX78" s="37">
        <f t="shared" si="187"/>
        <v>1.5</v>
      </c>
      <c r="CY78" s="37">
        <f t="shared" si="188"/>
        <v>1.5</v>
      </c>
      <c r="CZ78" s="37">
        <f t="shared" si="189"/>
        <v>1.5</v>
      </c>
      <c r="DA78" s="37">
        <f t="shared" si="190"/>
        <v>1.5</v>
      </c>
      <c r="DB78" s="37">
        <f t="shared" si="191"/>
        <v>1.5</v>
      </c>
      <c r="DC78" s="37">
        <f t="shared" si="192"/>
        <v>1.5</v>
      </c>
      <c r="DD78" s="37">
        <f t="shared" si="193"/>
        <v>1.5</v>
      </c>
      <c r="DE78" s="37">
        <f t="shared" si="194"/>
        <v>1.5</v>
      </c>
      <c r="DF78" s="37">
        <f t="shared" si="195"/>
        <v>1.5</v>
      </c>
      <c r="DG78" s="37">
        <f t="shared" si="196"/>
        <v>1.5</v>
      </c>
      <c r="DH78" s="37">
        <f t="shared" si="197"/>
        <v>1.5</v>
      </c>
      <c r="DI78" s="37">
        <f t="shared" si="208"/>
        <v>1.5</v>
      </c>
      <c r="DJ78" s="37">
        <f t="shared" si="209"/>
        <v>1.5</v>
      </c>
      <c r="DK78" s="37">
        <f t="shared" si="210"/>
        <v>1.5</v>
      </c>
      <c r="DL78" s="37">
        <f t="shared" si="211"/>
        <v>1.5</v>
      </c>
      <c r="DM78" s="37">
        <f t="shared" si="163"/>
        <v>1.5</v>
      </c>
      <c r="DN78" s="37">
        <f t="shared" si="164"/>
        <v>1.5</v>
      </c>
      <c r="DO78" s="37">
        <f t="shared" si="222"/>
        <v>1.5</v>
      </c>
      <c r="DP78" s="37">
        <f t="shared" si="223"/>
        <v>1.5</v>
      </c>
      <c r="DQ78" s="37">
        <f t="shared" si="224"/>
        <v>1.5</v>
      </c>
      <c r="DR78" s="37">
        <f t="shared" si="225"/>
        <v>1.5</v>
      </c>
      <c r="DS78" s="37">
        <f t="shared" si="226"/>
        <v>1.5</v>
      </c>
      <c r="DT78" s="37">
        <f t="shared" si="261"/>
        <v>1.5</v>
      </c>
      <c r="DU78" s="37">
        <f t="shared" si="227"/>
        <v>1.5</v>
      </c>
      <c r="DV78" s="37">
        <f t="shared" si="228"/>
        <v>1.5</v>
      </c>
      <c r="DW78" s="37">
        <f t="shared" si="229"/>
        <v>1.5</v>
      </c>
      <c r="DX78" s="37">
        <f t="shared" si="230"/>
        <v>1.5</v>
      </c>
      <c r="DY78" s="37">
        <f t="shared" si="231"/>
        <v>1.5</v>
      </c>
      <c r="DZ78" s="37">
        <f t="shared" si="232"/>
        <v>1.5</v>
      </c>
      <c r="EA78" s="37">
        <f t="shared" si="233"/>
        <v>1.5</v>
      </c>
      <c r="EB78" s="37">
        <f t="shared" si="234"/>
        <v>1.5</v>
      </c>
      <c r="EC78" s="36"/>
      <c r="ED78" s="37">
        <f t="shared" si="236"/>
        <v>1.5</v>
      </c>
      <c r="EE78" s="37">
        <f t="shared" si="237"/>
        <v>1.5</v>
      </c>
      <c r="EF78" s="37">
        <f t="shared" si="238"/>
        <v>1.5</v>
      </c>
      <c r="EG78" s="37">
        <f t="shared" si="239"/>
        <v>1.5</v>
      </c>
      <c r="EH78" s="37">
        <f t="shared" si="240"/>
        <v>1.5</v>
      </c>
    </row>
    <row r="79" spans="1:138" ht="20.25" customHeight="1">
      <c r="A79" s="55">
        <f t="shared" si="241"/>
        <v>1</v>
      </c>
      <c r="B79" s="50">
        <v>76</v>
      </c>
      <c r="C79" s="57" t="str">
        <f>'Ordine Entrata'!B79</f>
        <v> </v>
      </c>
      <c r="D79" s="58" t="str">
        <f>'Ordine Entrata'!D79</f>
        <v> </v>
      </c>
      <c r="E79" s="134"/>
      <c r="F79" s="133"/>
      <c r="G79" s="4"/>
      <c r="H79" s="133"/>
      <c r="I79" s="133"/>
      <c r="J79" s="4">
        <f t="shared" si="198"/>
        <v>0</v>
      </c>
      <c r="K79" s="20">
        <f t="shared" si="199"/>
        <v>6</v>
      </c>
      <c r="L79" s="20">
        <f t="shared" si="200"/>
        <v>11</v>
      </c>
      <c r="M79" s="20">
        <f t="shared" si="201"/>
        <v>16</v>
      </c>
      <c r="N79" s="20">
        <f t="shared" si="202"/>
        <v>21</v>
      </c>
      <c r="O79" s="20">
        <f t="shared" si="203"/>
        <v>26</v>
      </c>
      <c r="P79" s="20">
        <f t="shared" si="242"/>
        <v>31</v>
      </c>
      <c r="Q79" s="20">
        <f t="shared" si="243"/>
        <v>36</v>
      </c>
      <c r="R79" s="21">
        <f t="shared" si="219"/>
        <v>-40.5</v>
      </c>
      <c r="S79" s="134"/>
      <c r="T79" s="133"/>
      <c r="U79" s="27"/>
      <c r="V79" s="133"/>
      <c r="W79" s="133"/>
      <c r="X79" s="27">
        <f t="shared" si="204"/>
        <v>0</v>
      </c>
      <c r="Y79" s="20">
        <f t="shared" si="244"/>
        <v>6</v>
      </c>
      <c r="Z79" s="20">
        <f t="shared" si="245"/>
        <v>11</v>
      </c>
      <c r="AA79" s="20">
        <f t="shared" si="246"/>
        <v>16</v>
      </c>
      <c r="AB79" s="20">
        <f t="shared" si="212"/>
        <v>21</v>
      </c>
      <c r="AC79" s="20">
        <f t="shared" si="213"/>
        <v>26</v>
      </c>
      <c r="AD79" s="20">
        <f t="shared" si="247"/>
        <v>31</v>
      </c>
      <c r="AE79" s="20">
        <f t="shared" si="248"/>
        <v>36</v>
      </c>
      <c r="AF79" s="21">
        <f t="shared" si="220"/>
        <v>-40.5</v>
      </c>
      <c r="AG79" s="134"/>
      <c r="AH79" s="133"/>
      <c r="AI79" s="27"/>
      <c r="AJ79" s="133"/>
      <c r="AK79" s="133"/>
      <c r="AL79" s="27">
        <f t="shared" si="205"/>
        <v>0</v>
      </c>
      <c r="AM79" s="20">
        <f t="shared" si="249"/>
        <v>6</v>
      </c>
      <c r="AN79" s="20">
        <f t="shared" si="250"/>
        <v>11</v>
      </c>
      <c r="AO79" s="20">
        <f t="shared" si="251"/>
        <v>16</v>
      </c>
      <c r="AP79" s="20">
        <f t="shared" si="214"/>
        <v>21</v>
      </c>
      <c r="AQ79" s="20">
        <f t="shared" si="215"/>
        <v>26</v>
      </c>
      <c r="AR79" s="20">
        <f t="shared" si="252"/>
        <v>31</v>
      </c>
      <c r="AS79" s="20">
        <f t="shared" si="253"/>
        <v>36</v>
      </c>
      <c r="AT79" s="21">
        <f t="shared" si="221"/>
        <v>-40.5</v>
      </c>
      <c r="AU79" s="38">
        <f t="shared" si="254"/>
        <v>12.5</v>
      </c>
      <c r="AV79" s="20">
        <f t="shared" si="255"/>
        <v>25</v>
      </c>
      <c r="AW79" s="20">
        <f t="shared" si="256"/>
        <v>35</v>
      </c>
      <c r="AX79" s="20">
        <f t="shared" si="257"/>
        <v>-40.5</v>
      </c>
      <c r="AY79" s="20">
        <f t="shared" si="258"/>
        <v>-40.381512150000006</v>
      </c>
      <c r="AZ79" s="21">
        <f t="shared" si="259"/>
        <v>55.5</v>
      </c>
      <c r="BA79" s="21">
        <f t="shared" si="206"/>
        <v>118.5</v>
      </c>
      <c r="BB79" s="39">
        <f t="shared" si="216"/>
        <v>0</v>
      </c>
      <c r="BC79" s="39">
        <f t="shared" si="217"/>
        <v>-121.5</v>
      </c>
      <c r="BD79" s="39">
        <f t="shared" si="218"/>
        <v>0</v>
      </c>
      <c r="BE79" s="40">
        <f t="shared" si="260"/>
        <v>0</v>
      </c>
      <c r="BF79" s="41">
        <f t="shared" si="207"/>
        <v>1</v>
      </c>
      <c r="BG79" s="37">
        <f t="shared" si="165"/>
        <v>1.5</v>
      </c>
      <c r="BH79" s="37">
        <f t="shared" si="167"/>
        <v>1.5</v>
      </c>
      <c r="BI79" s="37">
        <f t="shared" si="169"/>
        <v>1.5</v>
      </c>
      <c r="BJ79" s="37">
        <f t="shared" si="171"/>
        <v>1.5</v>
      </c>
      <c r="BK79" s="37">
        <f t="shared" si="173"/>
        <v>1.5</v>
      </c>
      <c r="BL79" s="37">
        <f t="shared" si="175"/>
        <v>1.5</v>
      </c>
      <c r="BM79" s="37">
        <f t="shared" si="177"/>
        <v>1.5</v>
      </c>
      <c r="BN79" s="37">
        <f t="shared" si="179"/>
        <v>1.5</v>
      </c>
      <c r="BO79" s="37">
        <f t="shared" si="181"/>
        <v>1.5</v>
      </c>
      <c r="BP79" s="37">
        <f t="shared" si="183"/>
        <v>1.5</v>
      </c>
      <c r="BQ79" s="37">
        <f t="shared" si="185"/>
        <v>1.5</v>
      </c>
      <c r="BR79" s="37">
        <f t="shared" si="125"/>
        <v>1.5</v>
      </c>
      <c r="BS79" s="37">
        <f t="shared" si="126"/>
        <v>1.5</v>
      </c>
      <c r="BT79" s="37">
        <f t="shared" si="127"/>
        <v>1.5</v>
      </c>
      <c r="BU79" s="37">
        <f t="shared" si="128"/>
        <v>1.5</v>
      </c>
      <c r="BV79" s="37">
        <f t="shared" si="129"/>
        <v>1.5</v>
      </c>
      <c r="BW79" s="37">
        <f t="shared" si="130"/>
        <v>1.5</v>
      </c>
      <c r="BX79" s="37">
        <f t="shared" si="131"/>
        <v>1.5</v>
      </c>
      <c r="BY79" s="37">
        <f t="shared" si="132"/>
        <v>1.5</v>
      </c>
      <c r="BZ79" s="37">
        <f t="shared" si="133"/>
        <v>1.5</v>
      </c>
      <c r="CA79" s="37">
        <f t="shared" si="134"/>
        <v>1.5</v>
      </c>
      <c r="CB79" s="37">
        <f t="shared" si="135"/>
        <v>1.5</v>
      </c>
      <c r="CC79" s="37">
        <f t="shared" si="136"/>
        <v>1.5</v>
      </c>
      <c r="CD79" s="37">
        <f t="shared" si="137"/>
        <v>1.5</v>
      </c>
      <c r="CE79" s="37">
        <f t="shared" si="138"/>
        <v>1.5</v>
      </c>
      <c r="CF79" s="37">
        <f t="shared" si="139"/>
        <v>1.5</v>
      </c>
      <c r="CG79" s="37">
        <f t="shared" si="140"/>
        <v>1.5</v>
      </c>
      <c r="CH79" s="37">
        <f t="shared" si="141"/>
        <v>1.5</v>
      </c>
      <c r="CI79" s="37">
        <f t="shared" si="142"/>
        <v>1.5</v>
      </c>
      <c r="CJ79" s="37">
        <f t="shared" si="143"/>
        <v>1.5</v>
      </c>
      <c r="CK79" s="37">
        <f t="shared" si="144"/>
        <v>1.5</v>
      </c>
      <c r="CL79" s="37">
        <f t="shared" si="153"/>
        <v>1.5</v>
      </c>
      <c r="CM79" s="37">
        <f t="shared" si="166"/>
        <v>1.5</v>
      </c>
      <c r="CN79" s="37">
        <f t="shared" si="168"/>
        <v>1.5</v>
      </c>
      <c r="CO79" s="37">
        <f t="shared" si="170"/>
        <v>1.5</v>
      </c>
      <c r="CP79" s="37">
        <f t="shared" si="172"/>
        <v>1.5</v>
      </c>
      <c r="CQ79" s="37">
        <f t="shared" si="174"/>
        <v>1.5</v>
      </c>
      <c r="CR79" s="37">
        <f t="shared" si="176"/>
        <v>1.5</v>
      </c>
      <c r="CS79" s="37">
        <f t="shared" si="178"/>
        <v>1.5</v>
      </c>
      <c r="CT79" s="37">
        <f t="shared" si="180"/>
        <v>1.5</v>
      </c>
      <c r="CU79" s="37">
        <f t="shared" si="182"/>
        <v>1.5</v>
      </c>
      <c r="CV79" s="37">
        <f t="shared" si="184"/>
        <v>1.5</v>
      </c>
      <c r="CW79" s="37">
        <f t="shared" si="186"/>
        <v>1.5</v>
      </c>
      <c r="CX79" s="37">
        <f t="shared" si="187"/>
        <v>1.5</v>
      </c>
      <c r="CY79" s="37">
        <f t="shared" si="188"/>
        <v>1.5</v>
      </c>
      <c r="CZ79" s="37">
        <f t="shared" si="189"/>
        <v>1.5</v>
      </c>
      <c r="DA79" s="37">
        <f t="shared" si="190"/>
        <v>1.5</v>
      </c>
      <c r="DB79" s="37">
        <f t="shared" si="191"/>
        <v>1.5</v>
      </c>
      <c r="DC79" s="37">
        <f t="shared" si="192"/>
        <v>1.5</v>
      </c>
      <c r="DD79" s="37">
        <f t="shared" si="193"/>
        <v>1.5</v>
      </c>
      <c r="DE79" s="37">
        <f t="shared" si="194"/>
        <v>1.5</v>
      </c>
      <c r="DF79" s="37">
        <f t="shared" si="195"/>
        <v>1.5</v>
      </c>
      <c r="DG79" s="37">
        <f t="shared" si="196"/>
        <v>1.5</v>
      </c>
      <c r="DH79" s="37">
        <f t="shared" si="197"/>
        <v>1.5</v>
      </c>
      <c r="DI79" s="37">
        <f t="shared" si="208"/>
        <v>1.5</v>
      </c>
      <c r="DJ79" s="37">
        <f t="shared" si="209"/>
        <v>1.5</v>
      </c>
      <c r="DK79" s="37">
        <f t="shared" si="210"/>
        <v>1.5</v>
      </c>
      <c r="DL79" s="37">
        <f t="shared" si="211"/>
        <v>1.5</v>
      </c>
      <c r="DM79" s="37">
        <f t="shared" si="163"/>
        <v>1.5</v>
      </c>
      <c r="DN79" s="37">
        <f t="shared" si="164"/>
        <v>1.5</v>
      </c>
      <c r="DO79" s="37">
        <f t="shared" si="222"/>
        <v>1.5</v>
      </c>
      <c r="DP79" s="37">
        <f t="shared" si="223"/>
        <v>1.5</v>
      </c>
      <c r="DQ79" s="37">
        <f t="shared" si="224"/>
        <v>1.5</v>
      </c>
      <c r="DR79" s="37">
        <f t="shared" si="225"/>
        <v>1.5</v>
      </c>
      <c r="DS79" s="37">
        <f t="shared" si="226"/>
        <v>1.5</v>
      </c>
      <c r="DT79" s="37">
        <f t="shared" si="261"/>
        <v>1.5</v>
      </c>
      <c r="DU79" s="37">
        <f t="shared" si="227"/>
        <v>1.5</v>
      </c>
      <c r="DV79" s="37">
        <f t="shared" si="228"/>
        <v>1.5</v>
      </c>
      <c r="DW79" s="37">
        <f t="shared" si="229"/>
        <v>1.5</v>
      </c>
      <c r="DX79" s="37">
        <f t="shared" si="230"/>
        <v>1.5</v>
      </c>
      <c r="DY79" s="37">
        <f t="shared" si="231"/>
        <v>1.5</v>
      </c>
      <c r="DZ79" s="37">
        <f t="shared" si="232"/>
        <v>1.5</v>
      </c>
      <c r="EA79" s="37">
        <f t="shared" si="233"/>
        <v>1.5</v>
      </c>
      <c r="EB79" s="37">
        <f t="shared" si="234"/>
        <v>1.5</v>
      </c>
      <c r="EC79" s="37">
        <f t="shared" si="235"/>
        <v>1.5</v>
      </c>
      <c r="ED79" s="36"/>
      <c r="EE79" s="37">
        <f t="shared" si="237"/>
        <v>1.5</v>
      </c>
      <c r="EF79" s="37">
        <f t="shared" si="238"/>
        <v>1.5</v>
      </c>
      <c r="EG79" s="37">
        <f t="shared" si="239"/>
        <v>1.5</v>
      </c>
      <c r="EH79" s="37">
        <f t="shared" si="240"/>
        <v>1.5</v>
      </c>
    </row>
    <row r="80" spans="1:138" ht="20.25" customHeight="1">
      <c r="A80" s="55">
        <f t="shared" si="241"/>
        <v>1</v>
      </c>
      <c r="B80" s="49">
        <v>77</v>
      </c>
      <c r="C80" s="57" t="str">
        <f>'Ordine Entrata'!B80</f>
        <v> </v>
      </c>
      <c r="D80" s="58" t="str">
        <f>'Ordine Entrata'!D80</f>
        <v> </v>
      </c>
      <c r="E80" s="134"/>
      <c r="F80" s="133"/>
      <c r="G80" s="4"/>
      <c r="H80" s="133"/>
      <c r="I80" s="133"/>
      <c r="J80" s="4">
        <f t="shared" si="198"/>
        <v>0</v>
      </c>
      <c r="K80" s="20">
        <f t="shared" si="199"/>
        <v>6</v>
      </c>
      <c r="L80" s="20">
        <f t="shared" si="200"/>
        <v>11</v>
      </c>
      <c r="M80" s="20">
        <f t="shared" si="201"/>
        <v>16</v>
      </c>
      <c r="N80" s="20">
        <f t="shared" si="202"/>
        <v>21</v>
      </c>
      <c r="O80" s="20">
        <f t="shared" si="203"/>
        <v>26</v>
      </c>
      <c r="P80" s="20">
        <f t="shared" si="242"/>
        <v>31</v>
      </c>
      <c r="Q80" s="20">
        <f t="shared" si="243"/>
        <v>36</v>
      </c>
      <c r="R80" s="21">
        <f t="shared" si="219"/>
        <v>-40.5</v>
      </c>
      <c r="S80" s="134"/>
      <c r="T80" s="133"/>
      <c r="U80" s="27"/>
      <c r="V80" s="133"/>
      <c r="W80" s="133"/>
      <c r="X80" s="27">
        <f t="shared" si="204"/>
        <v>0</v>
      </c>
      <c r="Y80" s="20">
        <f t="shared" si="244"/>
        <v>6</v>
      </c>
      <c r="Z80" s="20">
        <f t="shared" si="245"/>
        <v>11</v>
      </c>
      <c r="AA80" s="20">
        <f t="shared" si="246"/>
        <v>16</v>
      </c>
      <c r="AB80" s="20">
        <f t="shared" si="212"/>
        <v>21</v>
      </c>
      <c r="AC80" s="20">
        <f t="shared" si="213"/>
        <v>26</v>
      </c>
      <c r="AD80" s="20">
        <f t="shared" si="247"/>
        <v>31</v>
      </c>
      <c r="AE80" s="20">
        <f t="shared" si="248"/>
        <v>36</v>
      </c>
      <c r="AF80" s="21">
        <f t="shared" si="220"/>
        <v>-40.5</v>
      </c>
      <c r="AG80" s="134"/>
      <c r="AH80" s="133"/>
      <c r="AI80" s="27"/>
      <c r="AJ80" s="133"/>
      <c r="AK80" s="133"/>
      <c r="AL80" s="27">
        <f t="shared" si="205"/>
        <v>0</v>
      </c>
      <c r="AM80" s="20">
        <f t="shared" si="249"/>
        <v>6</v>
      </c>
      <c r="AN80" s="20">
        <f t="shared" si="250"/>
        <v>11</v>
      </c>
      <c r="AO80" s="20">
        <f t="shared" si="251"/>
        <v>16</v>
      </c>
      <c r="AP80" s="20">
        <f t="shared" si="214"/>
        <v>21</v>
      </c>
      <c r="AQ80" s="20">
        <f t="shared" si="215"/>
        <v>26</v>
      </c>
      <c r="AR80" s="20">
        <f t="shared" si="252"/>
        <v>31</v>
      </c>
      <c r="AS80" s="20">
        <f t="shared" si="253"/>
        <v>36</v>
      </c>
      <c r="AT80" s="21">
        <f t="shared" si="221"/>
        <v>-40.5</v>
      </c>
      <c r="AU80" s="38">
        <f t="shared" si="254"/>
        <v>12.5</v>
      </c>
      <c r="AV80" s="20">
        <f t="shared" si="255"/>
        <v>25</v>
      </c>
      <c r="AW80" s="20">
        <f t="shared" si="256"/>
        <v>35</v>
      </c>
      <c r="AX80" s="20">
        <f t="shared" si="257"/>
        <v>-40.5</v>
      </c>
      <c r="AY80" s="20">
        <f t="shared" si="258"/>
        <v>-40.381512150000006</v>
      </c>
      <c r="AZ80" s="21">
        <f t="shared" si="259"/>
        <v>55.5</v>
      </c>
      <c r="BA80" s="21">
        <f t="shared" si="206"/>
        <v>118.5</v>
      </c>
      <c r="BB80" s="39">
        <f t="shared" si="216"/>
        <v>0</v>
      </c>
      <c r="BC80" s="39">
        <f t="shared" si="217"/>
        <v>-121.5</v>
      </c>
      <c r="BD80" s="39">
        <f t="shared" si="218"/>
        <v>0</v>
      </c>
      <c r="BE80" s="40">
        <f t="shared" si="260"/>
        <v>0</v>
      </c>
      <c r="BF80" s="41">
        <f t="shared" si="207"/>
        <v>1</v>
      </c>
      <c r="BG80" s="37">
        <f t="shared" si="165"/>
        <v>1.5</v>
      </c>
      <c r="BH80" s="37">
        <f t="shared" si="167"/>
        <v>1.5</v>
      </c>
      <c r="BI80" s="37">
        <f t="shared" si="169"/>
        <v>1.5</v>
      </c>
      <c r="BJ80" s="37">
        <f t="shared" si="171"/>
        <v>1.5</v>
      </c>
      <c r="BK80" s="37">
        <f t="shared" si="173"/>
        <v>1.5</v>
      </c>
      <c r="BL80" s="37">
        <f t="shared" si="175"/>
        <v>1.5</v>
      </c>
      <c r="BM80" s="37">
        <f t="shared" si="177"/>
        <v>1.5</v>
      </c>
      <c r="BN80" s="37">
        <f t="shared" si="179"/>
        <v>1.5</v>
      </c>
      <c r="BO80" s="37">
        <f t="shared" si="181"/>
        <v>1.5</v>
      </c>
      <c r="BP80" s="37">
        <f t="shared" si="183"/>
        <v>1.5</v>
      </c>
      <c r="BQ80" s="37">
        <f t="shared" si="185"/>
        <v>1.5</v>
      </c>
      <c r="BR80" s="37">
        <f>IF($R80&gt;$R$15,1)+IF($R80=$R$15,0.5)+IF($AF80&gt;$AF$15,1)+IF($AF80=$AF$15,0.5)+IF($AT80&gt;$AT$15,1)+IF($AT80=$AT$15,0.5)</f>
        <v>1.5</v>
      </c>
      <c r="BS80" s="37">
        <f t="shared" si="126"/>
        <v>1.5</v>
      </c>
      <c r="BT80" s="37">
        <f t="shared" si="127"/>
        <v>1.5</v>
      </c>
      <c r="BU80" s="37">
        <f t="shared" si="128"/>
        <v>1.5</v>
      </c>
      <c r="BV80" s="37">
        <f t="shared" si="129"/>
        <v>1.5</v>
      </c>
      <c r="BW80" s="37">
        <f t="shared" si="130"/>
        <v>1.5</v>
      </c>
      <c r="BX80" s="37">
        <f t="shared" si="131"/>
        <v>1.5</v>
      </c>
      <c r="BY80" s="37">
        <f t="shared" si="132"/>
        <v>1.5</v>
      </c>
      <c r="BZ80" s="37">
        <f t="shared" si="133"/>
        <v>1.5</v>
      </c>
      <c r="CA80" s="37">
        <f t="shared" si="134"/>
        <v>1.5</v>
      </c>
      <c r="CB80" s="37">
        <f t="shared" si="135"/>
        <v>1.5</v>
      </c>
      <c r="CC80" s="37">
        <f t="shared" si="136"/>
        <v>1.5</v>
      </c>
      <c r="CD80" s="37">
        <f t="shared" si="137"/>
        <v>1.5</v>
      </c>
      <c r="CE80" s="37">
        <f t="shared" si="138"/>
        <v>1.5</v>
      </c>
      <c r="CF80" s="37">
        <f t="shared" si="139"/>
        <v>1.5</v>
      </c>
      <c r="CG80" s="37">
        <f t="shared" si="140"/>
        <v>1.5</v>
      </c>
      <c r="CH80" s="37">
        <f t="shared" si="141"/>
        <v>1.5</v>
      </c>
      <c r="CI80" s="37">
        <f t="shared" si="142"/>
        <v>1.5</v>
      </c>
      <c r="CJ80" s="37">
        <f t="shared" si="143"/>
        <v>1.5</v>
      </c>
      <c r="CK80" s="37">
        <f t="shared" si="144"/>
        <v>1.5</v>
      </c>
      <c r="CL80" s="37">
        <f t="shared" si="153"/>
        <v>1.5</v>
      </c>
      <c r="CM80" s="37">
        <f t="shared" si="166"/>
        <v>1.5</v>
      </c>
      <c r="CN80" s="37">
        <f t="shared" si="168"/>
        <v>1.5</v>
      </c>
      <c r="CO80" s="37">
        <f t="shared" si="170"/>
        <v>1.5</v>
      </c>
      <c r="CP80" s="37">
        <f t="shared" si="172"/>
        <v>1.5</v>
      </c>
      <c r="CQ80" s="37">
        <f t="shared" si="174"/>
        <v>1.5</v>
      </c>
      <c r="CR80" s="37">
        <f t="shared" si="176"/>
        <v>1.5</v>
      </c>
      <c r="CS80" s="37">
        <f t="shared" si="178"/>
        <v>1.5</v>
      </c>
      <c r="CT80" s="37">
        <f t="shared" si="180"/>
        <v>1.5</v>
      </c>
      <c r="CU80" s="37">
        <f t="shared" si="182"/>
        <v>1.5</v>
      </c>
      <c r="CV80" s="37">
        <f t="shared" si="184"/>
        <v>1.5</v>
      </c>
      <c r="CW80" s="37">
        <f t="shared" si="186"/>
        <v>1.5</v>
      </c>
      <c r="CX80" s="37">
        <f t="shared" si="187"/>
        <v>1.5</v>
      </c>
      <c r="CY80" s="37">
        <f t="shared" si="188"/>
        <v>1.5</v>
      </c>
      <c r="CZ80" s="37">
        <f t="shared" si="189"/>
        <v>1.5</v>
      </c>
      <c r="DA80" s="37">
        <f t="shared" si="190"/>
        <v>1.5</v>
      </c>
      <c r="DB80" s="37">
        <f t="shared" si="191"/>
        <v>1.5</v>
      </c>
      <c r="DC80" s="37">
        <f t="shared" si="192"/>
        <v>1.5</v>
      </c>
      <c r="DD80" s="37">
        <f t="shared" si="193"/>
        <v>1.5</v>
      </c>
      <c r="DE80" s="37">
        <f t="shared" si="194"/>
        <v>1.5</v>
      </c>
      <c r="DF80" s="37">
        <f t="shared" si="195"/>
        <v>1.5</v>
      </c>
      <c r="DG80" s="37">
        <f t="shared" si="196"/>
        <v>1.5</v>
      </c>
      <c r="DH80" s="37">
        <f t="shared" si="197"/>
        <v>1.5</v>
      </c>
      <c r="DI80" s="37">
        <f t="shared" si="208"/>
        <v>1.5</v>
      </c>
      <c r="DJ80" s="37">
        <f t="shared" si="209"/>
        <v>1.5</v>
      </c>
      <c r="DK80" s="37">
        <f t="shared" si="210"/>
        <v>1.5</v>
      </c>
      <c r="DL80" s="37">
        <f t="shared" si="211"/>
        <v>1.5</v>
      </c>
      <c r="DM80" s="37">
        <f t="shared" si="163"/>
        <v>1.5</v>
      </c>
      <c r="DN80" s="37">
        <f t="shared" si="164"/>
        <v>1.5</v>
      </c>
      <c r="DO80" s="37">
        <f t="shared" si="222"/>
        <v>1.5</v>
      </c>
      <c r="DP80" s="37">
        <f t="shared" si="223"/>
        <v>1.5</v>
      </c>
      <c r="DQ80" s="37">
        <f t="shared" si="224"/>
        <v>1.5</v>
      </c>
      <c r="DR80" s="37">
        <f t="shared" si="225"/>
        <v>1.5</v>
      </c>
      <c r="DS80" s="37">
        <f t="shared" si="226"/>
        <v>1.5</v>
      </c>
      <c r="DT80" s="37">
        <f t="shared" si="261"/>
        <v>1.5</v>
      </c>
      <c r="DU80" s="37">
        <f t="shared" si="227"/>
        <v>1.5</v>
      </c>
      <c r="DV80" s="37">
        <f t="shared" si="228"/>
        <v>1.5</v>
      </c>
      <c r="DW80" s="37">
        <f t="shared" si="229"/>
        <v>1.5</v>
      </c>
      <c r="DX80" s="37">
        <f t="shared" si="230"/>
        <v>1.5</v>
      </c>
      <c r="DY80" s="37">
        <f t="shared" si="231"/>
        <v>1.5</v>
      </c>
      <c r="DZ80" s="37">
        <f t="shared" si="232"/>
        <v>1.5</v>
      </c>
      <c r="EA80" s="37">
        <f t="shared" si="233"/>
        <v>1.5</v>
      </c>
      <c r="EB80" s="37">
        <f t="shared" si="234"/>
        <v>1.5</v>
      </c>
      <c r="EC80" s="37">
        <f t="shared" si="235"/>
        <v>1.5</v>
      </c>
      <c r="ED80" s="37">
        <f t="shared" si="236"/>
        <v>1.5</v>
      </c>
      <c r="EE80" s="36"/>
      <c r="EF80" s="37">
        <f t="shared" si="238"/>
        <v>1.5</v>
      </c>
      <c r="EG80" s="37">
        <f t="shared" si="239"/>
        <v>1.5</v>
      </c>
      <c r="EH80" s="37">
        <f t="shared" si="240"/>
        <v>1.5</v>
      </c>
    </row>
    <row r="81" spans="1:138" ht="20.25" customHeight="1">
      <c r="A81" s="55">
        <f t="shared" si="241"/>
        <v>1</v>
      </c>
      <c r="B81" s="50">
        <v>78</v>
      </c>
      <c r="C81" s="57" t="str">
        <f>'Ordine Entrata'!B81</f>
        <v> </v>
      </c>
      <c r="D81" s="58" t="str">
        <f>'Ordine Entrata'!D81</f>
        <v> </v>
      </c>
      <c r="E81" s="134"/>
      <c r="F81" s="133"/>
      <c r="G81" s="4"/>
      <c r="H81" s="133"/>
      <c r="I81" s="133"/>
      <c r="J81" s="4">
        <f t="shared" si="198"/>
        <v>0</v>
      </c>
      <c r="K81" s="20">
        <f t="shared" si="199"/>
        <v>6</v>
      </c>
      <c r="L81" s="20">
        <f t="shared" si="200"/>
        <v>11</v>
      </c>
      <c r="M81" s="20">
        <f t="shared" si="201"/>
        <v>16</v>
      </c>
      <c r="N81" s="20">
        <f t="shared" si="202"/>
        <v>21</v>
      </c>
      <c r="O81" s="20">
        <f t="shared" si="203"/>
        <v>26</v>
      </c>
      <c r="P81" s="20">
        <f t="shared" si="242"/>
        <v>31</v>
      </c>
      <c r="Q81" s="20">
        <f t="shared" si="243"/>
        <v>36</v>
      </c>
      <c r="R81" s="21">
        <f t="shared" si="219"/>
        <v>-40.5</v>
      </c>
      <c r="S81" s="134"/>
      <c r="T81" s="133"/>
      <c r="U81" s="27"/>
      <c r="V81" s="133"/>
      <c r="W81" s="133"/>
      <c r="X81" s="27">
        <f t="shared" si="204"/>
        <v>0</v>
      </c>
      <c r="Y81" s="20">
        <f t="shared" si="244"/>
        <v>6</v>
      </c>
      <c r="Z81" s="20">
        <f t="shared" si="245"/>
        <v>11</v>
      </c>
      <c r="AA81" s="20">
        <f t="shared" si="246"/>
        <v>16</v>
      </c>
      <c r="AB81" s="20">
        <f t="shared" si="212"/>
        <v>21</v>
      </c>
      <c r="AC81" s="20">
        <f t="shared" si="213"/>
        <v>26</v>
      </c>
      <c r="AD81" s="20">
        <f t="shared" si="247"/>
        <v>31</v>
      </c>
      <c r="AE81" s="20">
        <f t="shared" si="248"/>
        <v>36</v>
      </c>
      <c r="AF81" s="21">
        <f t="shared" si="220"/>
        <v>-40.5</v>
      </c>
      <c r="AG81" s="134"/>
      <c r="AH81" s="133"/>
      <c r="AI81" s="27"/>
      <c r="AJ81" s="133"/>
      <c r="AK81" s="133"/>
      <c r="AL81" s="27">
        <f t="shared" si="205"/>
        <v>0</v>
      </c>
      <c r="AM81" s="20">
        <f t="shared" si="249"/>
        <v>6</v>
      </c>
      <c r="AN81" s="20">
        <f t="shared" si="250"/>
        <v>11</v>
      </c>
      <c r="AO81" s="20">
        <f t="shared" si="251"/>
        <v>16</v>
      </c>
      <c r="AP81" s="20">
        <f t="shared" si="214"/>
        <v>21</v>
      </c>
      <c r="AQ81" s="20">
        <f t="shared" si="215"/>
        <v>26</v>
      </c>
      <c r="AR81" s="20">
        <f t="shared" si="252"/>
        <v>31</v>
      </c>
      <c r="AS81" s="20">
        <f t="shared" si="253"/>
        <v>36</v>
      </c>
      <c r="AT81" s="21">
        <f t="shared" si="221"/>
        <v>-40.5</v>
      </c>
      <c r="AU81" s="38">
        <f t="shared" si="254"/>
        <v>12.5</v>
      </c>
      <c r="AV81" s="20">
        <f t="shared" si="255"/>
        <v>25</v>
      </c>
      <c r="AW81" s="20">
        <f t="shared" si="256"/>
        <v>35</v>
      </c>
      <c r="AX81" s="20">
        <f t="shared" si="257"/>
        <v>-40.5</v>
      </c>
      <c r="AY81" s="20">
        <f t="shared" si="258"/>
        <v>-40.381512150000006</v>
      </c>
      <c r="AZ81" s="21">
        <f t="shared" si="259"/>
        <v>55.5</v>
      </c>
      <c r="BA81" s="21">
        <f t="shared" si="206"/>
        <v>118.5</v>
      </c>
      <c r="BB81" s="39">
        <f t="shared" si="216"/>
        <v>0</v>
      </c>
      <c r="BC81" s="39">
        <f t="shared" si="217"/>
        <v>-121.5</v>
      </c>
      <c r="BD81" s="39">
        <f t="shared" si="218"/>
        <v>0</v>
      </c>
      <c r="BE81" s="40">
        <f t="shared" si="260"/>
        <v>0</v>
      </c>
      <c r="BF81" s="41">
        <f t="shared" si="207"/>
        <v>1</v>
      </c>
      <c r="BG81" s="37">
        <f t="shared" si="165"/>
        <v>1.5</v>
      </c>
      <c r="BH81" s="37">
        <f t="shared" si="167"/>
        <v>1.5</v>
      </c>
      <c r="BI81" s="37">
        <f t="shared" si="169"/>
        <v>1.5</v>
      </c>
      <c r="BJ81" s="37">
        <f t="shared" si="171"/>
        <v>1.5</v>
      </c>
      <c r="BK81" s="37">
        <f t="shared" si="173"/>
        <v>1.5</v>
      </c>
      <c r="BL81" s="37">
        <f t="shared" si="175"/>
        <v>1.5</v>
      </c>
      <c r="BM81" s="37">
        <f t="shared" si="177"/>
        <v>1.5</v>
      </c>
      <c r="BN81" s="37">
        <f t="shared" si="179"/>
        <v>1.5</v>
      </c>
      <c r="BO81" s="37">
        <f t="shared" si="181"/>
        <v>1.5</v>
      </c>
      <c r="BP81" s="37">
        <f t="shared" si="183"/>
        <v>1.5</v>
      </c>
      <c r="BQ81" s="37">
        <f t="shared" si="185"/>
        <v>1.5</v>
      </c>
      <c r="BR81" s="37">
        <f>IF($R81&gt;$R$15,1)+IF($R81=$R$15,0.5)+IF($AF81&gt;$AF$15,1)+IF($AF81=$AF$15,0.5)+IF($AT81&gt;$AT$15,1)+IF($AT81=$AT$15,0.5)</f>
        <v>1.5</v>
      </c>
      <c r="BS81" s="37">
        <f>IF($R81&gt;$R$16,1)+IF($R81=$R$16,0.5)+IF($AF81&gt;$AF$16,1)+IF($AF81=$AF$16,0.5)+IF($AT81&gt;$AT$16,1)+IF($AT81=$AT$16,0.5)</f>
        <v>1.5</v>
      </c>
      <c r="BT81" s="37">
        <f t="shared" si="127"/>
        <v>1.5</v>
      </c>
      <c r="BU81" s="37">
        <f t="shared" si="128"/>
        <v>1.5</v>
      </c>
      <c r="BV81" s="37">
        <f t="shared" si="129"/>
        <v>1.5</v>
      </c>
      <c r="BW81" s="37">
        <f t="shared" si="130"/>
        <v>1.5</v>
      </c>
      <c r="BX81" s="37">
        <f t="shared" si="131"/>
        <v>1.5</v>
      </c>
      <c r="BY81" s="37">
        <f t="shared" si="132"/>
        <v>1.5</v>
      </c>
      <c r="BZ81" s="37">
        <f t="shared" si="133"/>
        <v>1.5</v>
      </c>
      <c r="CA81" s="37">
        <f t="shared" si="134"/>
        <v>1.5</v>
      </c>
      <c r="CB81" s="37">
        <f t="shared" si="135"/>
        <v>1.5</v>
      </c>
      <c r="CC81" s="37">
        <f t="shared" si="136"/>
        <v>1.5</v>
      </c>
      <c r="CD81" s="37">
        <f t="shared" si="137"/>
        <v>1.5</v>
      </c>
      <c r="CE81" s="37">
        <f t="shared" si="138"/>
        <v>1.5</v>
      </c>
      <c r="CF81" s="37">
        <f t="shared" si="139"/>
        <v>1.5</v>
      </c>
      <c r="CG81" s="37">
        <f t="shared" si="140"/>
        <v>1.5</v>
      </c>
      <c r="CH81" s="37">
        <f t="shared" si="141"/>
        <v>1.5</v>
      </c>
      <c r="CI81" s="37">
        <f t="shared" si="142"/>
        <v>1.5</v>
      </c>
      <c r="CJ81" s="37">
        <f t="shared" si="143"/>
        <v>1.5</v>
      </c>
      <c r="CK81" s="37">
        <f t="shared" si="144"/>
        <v>1.5</v>
      </c>
      <c r="CL81" s="37">
        <f t="shared" si="153"/>
        <v>1.5</v>
      </c>
      <c r="CM81" s="37">
        <f t="shared" si="166"/>
        <v>1.5</v>
      </c>
      <c r="CN81" s="37">
        <f t="shared" si="168"/>
        <v>1.5</v>
      </c>
      <c r="CO81" s="37">
        <f t="shared" si="170"/>
        <v>1.5</v>
      </c>
      <c r="CP81" s="37">
        <f t="shared" si="172"/>
        <v>1.5</v>
      </c>
      <c r="CQ81" s="37">
        <f t="shared" si="174"/>
        <v>1.5</v>
      </c>
      <c r="CR81" s="37">
        <f t="shared" si="176"/>
        <v>1.5</v>
      </c>
      <c r="CS81" s="37">
        <f t="shared" si="178"/>
        <v>1.5</v>
      </c>
      <c r="CT81" s="37">
        <f t="shared" si="180"/>
        <v>1.5</v>
      </c>
      <c r="CU81" s="37">
        <f t="shared" si="182"/>
        <v>1.5</v>
      </c>
      <c r="CV81" s="37">
        <f t="shared" si="184"/>
        <v>1.5</v>
      </c>
      <c r="CW81" s="37">
        <f t="shared" si="186"/>
        <v>1.5</v>
      </c>
      <c r="CX81" s="37">
        <f t="shared" si="187"/>
        <v>1.5</v>
      </c>
      <c r="CY81" s="37">
        <f t="shared" si="188"/>
        <v>1.5</v>
      </c>
      <c r="CZ81" s="37">
        <f t="shared" si="189"/>
        <v>1.5</v>
      </c>
      <c r="DA81" s="37">
        <f t="shared" si="190"/>
        <v>1.5</v>
      </c>
      <c r="DB81" s="37">
        <f t="shared" si="191"/>
        <v>1.5</v>
      </c>
      <c r="DC81" s="37">
        <f t="shared" si="192"/>
        <v>1.5</v>
      </c>
      <c r="DD81" s="37">
        <f t="shared" si="193"/>
        <v>1.5</v>
      </c>
      <c r="DE81" s="37">
        <f t="shared" si="194"/>
        <v>1.5</v>
      </c>
      <c r="DF81" s="37">
        <f t="shared" si="195"/>
        <v>1.5</v>
      </c>
      <c r="DG81" s="37">
        <f t="shared" si="196"/>
        <v>1.5</v>
      </c>
      <c r="DH81" s="37">
        <f t="shared" si="197"/>
        <v>1.5</v>
      </c>
      <c r="DI81" s="37">
        <f t="shared" si="208"/>
        <v>1.5</v>
      </c>
      <c r="DJ81" s="37">
        <f t="shared" si="209"/>
        <v>1.5</v>
      </c>
      <c r="DK81" s="37">
        <f t="shared" si="210"/>
        <v>1.5</v>
      </c>
      <c r="DL81" s="37">
        <f t="shared" si="211"/>
        <v>1.5</v>
      </c>
      <c r="DM81" s="37">
        <f t="shared" si="163"/>
        <v>1.5</v>
      </c>
      <c r="DN81" s="37">
        <f t="shared" si="164"/>
        <v>1.5</v>
      </c>
      <c r="DO81" s="37">
        <f t="shared" si="222"/>
        <v>1.5</v>
      </c>
      <c r="DP81" s="37">
        <f t="shared" si="223"/>
        <v>1.5</v>
      </c>
      <c r="DQ81" s="37">
        <f t="shared" si="224"/>
        <v>1.5</v>
      </c>
      <c r="DR81" s="37">
        <f t="shared" si="225"/>
        <v>1.5</v>
      </c>
      <c r="DS81" s="37">
        <f t="shared" si="226"/>
        <v>1.5</v>
      </c>
      <c r="DT81" s="37">
        <f t="shared" si="261"/>
        <v>1.5</v>
      </c>
      <c r="DU81" s="37">
        <f t="shared" si="227"/>
        <v>1.5</v>
      </c>
      <c r="DV81" s="37">
        <f t="shared" si="228"/>
        <v>1.5</v>
      </c>
      <c r="DW81" s="37">
        <f t="shared" si="229"/>
        <v>1.5</v>
      </c>
      <c r="DX81" s="37">
        <f t="shared" si="230"/>
        <v>1.5</v>
      </c>
      <c r="DY81" s="37">
        <f t="shared" si="231"/>
        <v>1.5</v>
      </c>
      <c r="DZ81" s="37">
        <f t="shared" si="232"/>
        <v>1.5</v>
      </c>
      <c r="EA81" s="37">
        <f t="shared" si="233"/>
        <v>1.5</v>
      </c>
      <c r="EB81" s="37">
        <f t="shared" si="234"/>
        <v>1.5</v>
      </c>
      <c r="EC81" s="37">
        <f t="shared" si="235"/>
        <v>1.5</v>
      </c>
      <c r="ED81" s="37">
        <f t="shared" si="236"/>
        <v>1.5</v>
      </c>
      <c r="EE81" s="37">
        <f t="shared" si="237"/>
        <v>1.5</v>
      </c>
      <c r="EF81" s="36"/>
      <c r="EG81" s="37">
        <f t="shared" si="239"/>
        <v>1.5</v>
      </c>
      <c r="EH81" s="37">
        <f t="shared" si="240"/>
        <v>1.5</v>
      </c>
    </row>
    <row r="82" spans="1:138" ht="20.25" customHeight="1">
      <c r="A82" s="55">
        <f t="shared" si="241"/>
        <v>1</v>
      </c>
      <c r="B82" s="49">
        <v>79</v>
      </c>
      <c r="C82" s="57" t="str">
        <f>'Ordine Entrata'!B82</f>
        <v> </v>
      </c>
      <c r="D82" s="58" t="str">
        <f>'Ordine Entrata'!D82</f>
        <v> </v>
      </c>
      <c r="E82" s="134"/>
      <c r="F82" s="133"/>
      <c r="G82" s="4"/>
      <c r="H82" s="133"/>
      <c r="I82" s="133"/>
      <c r="J82" s="4">
        <f t="shared" si="198"/>
        <v>0</v>
      </c>
      <c r="K82" s="20">
        <f t="shared" si="199"/>
        <v>6</v>
      </c>
      <c r="L82" s="20">
        <f t="shared" si="200"/>
        <v>11</v>
      </c>
      <c r="M82" s="20">
        <f t="shared" si="201"/>
        <v>16</v>
      </c>
      <c r="N82" s="20">
        <f t="shared" si="202"/>
        <v>21</v>
      </c>
      <c r="O82" s="20">
        <f t="shared" si="203"/>
        <v>26</v>
      </c>
      <c r="P82" s="20">
        <f t="shared" si="242"/>
        <v>31</v>
      </c>
      <c r="Q82" s="20">
        <f t="shared" si="243"/>
        <v>36</v>
      </c>
      <c r="R82" s="21">
        <f t="shared" si="219"/>
        <v>-40.5</v>
      </c>
      <c r="S82" s="134"/>
      <c r="T82" s="133"/>
      <c r="U82" s="27"/>
      <c r="V82" s="133"/>
      <c r="W82" s="133"/>
      <c r="X82" s="27">
        <f t="shared" si="204"/>
        <v>0</v>
      </c>
      <c r="Y82" s="20">
        <f t="shared" si="244"/>
        <v>6</v>
      </c>
      <c r="Z82" s="20">
        <f t="shared" si="245"/>
        <v>11</v>
      </c>
      <c r="AA82" s="20">
        <f t="shared" si="246"/>
        <v>16</v>
      </c>
      <c r="AB82" s="20">
        <f t="shared" si="212"/>
        <v>21</v>
      </c>
      <c r="AC82" s="20">
        <f t="shared" si="213"/>
        <v>26</v>
      </c>
      <c r="AD82" s="20">
        <f t="shared" si="247"/>
        <v>31</v>
      </c>
      <c r="AE82" s="20">
        <f t="shared" si="248"/>
        <v>36</v>
      </c>
      <c r="AF82" s="21">
        <f t="shared" si="220"/>
        <v>-40.5</v>
      </c>
      <c r="AG82" s="134"/>
      <c r="AH82" s="133"/>
      <c r="AI82" s="27"/>
      <c r="AJ82" s="133"/>
      <c r="AK82" s="133"/>
      <c r="AL82" s="27">
        <f t="shared" si="205"/>
        <v>0</v>
      </c>
      <c r="AM82" s="20">
        <f t="shared" si="249"/>
        <v>6</v>
      </c>
      <c r="AN82" s="20">
        <f t="shared" si="250"/>
        <v>11</v>
      </c>
      <c r="AO82" s="20">
        <f t="shared" si="251"/>
        <v>16</v>
      </c>
      <c r="AP82" s="20">
        <f t="shared" si="214"/>
        <v>21</v>
      </c>
      <c r="AQ82" s="20">
        <f t="shared" si="215"/>
        <v>26</v>
      </c>
      <c r="AR82" s="20">
        <f t="shared" si="252"/>
        <v>31</v>
      </c>
      <c r="AS82" s="20">
        <f t="shared" si="253"/>
        <v>36</v>
      </c>
      <c r="AT82" s="21">
        <f t="shared" si="221"/>
        <v>-40.5</v>
      </c>
      <c r="AU82" s="38">
        <f t="shared" si="254"/>
        <v>12.5</v>
      </c>
      <c r="AV82" s="20">
        <f t="shared" si="255"/>
        <v>25</v>
      </c>
      <c r="AW82" s="20">
        <f t="shared" si="256"/>
        <v>35</v>
      </c>
      <c r="AX82" s="20">
        <f t="shared" si="257"/>
        <v>-40.5</v>
      </c>
      <c r="AY82" s="20">
        <f t="shared" si="258"/>
        <v>-40.381512150000006</v>
      </c>
      <c r="AZ82" s="21">
        <f t="shared" si="259"/>
        <v>55.5</v>
      </c>
      <c r="BA82" s="21">
        <f t="shared" si="206"/>
        <v>118.5</v>
      </c>
      <c r="BB82" s="39">
        <f t="shared" si="216"/>
        <v>0</v>
      </c>
      <c r="BC82" s="39">
        <f t="shared" si="217"/>
        <v>-121.5</v>
      </c>
      <c r="BD82" s="39">
        <f t="shared" si="218"/>
        <v>0</v>
      </c>
      <c r="BE82" s="40">
        <f t="shared" si="260"/>
        <v>0</v>
      </c>
      <c r="BF82" s="41">
        <f t="shared" si="207"/>
        <v>1</v>
      </c>
      <c r="BG82" s="37">
        <f t="shared" si="165"/>
        <v>1.5</v>
      </c>
      <c r="BH82" s="37">
        <f t="shared" si="167"/>
        <v>1.5</v>
      </c>
      <c r="BI82" s="37">
        <f t="shared" si="169"/>
        <v>1.5</v>
      </c>
      <c r="BJ82" s="37">
        <f t="shared" si="171"/>
        <v>1.5</v>
      </c>
      <c r="BK82" s="37">
        <f t="shared" si="173"/>
        <v>1.5</v>
      </c>
      <c r="BL82" s="37">
        <f t="shared" si="175"/>
        <v>1.5</v>
      </c>
      <c r="BM82" s="37">
        <f t="shared" si="177"/>
        <v>1.5</v>
      </c>
      <c r="BN82" s="37">
        <f t="shared" si="179"/>
        <v>1.5</v>
      </c>
      <c r="BO82" s="37">
        <f t="shared" si="181"/>
        <v>1.5</v>
      </c>
      <c r="BP82" s="37">
        <f t="shared" si="183"/>
        <v>1.5</v>
      </c>
      <c r="BQ82" s="37">
        <f t="shared" si="185"/>
        <v>1.5</v>
      </c>
      <c r="BR82" s="37">
        <f>IF($R82&gt;$R$15,1)+IF($R82=$R$15,0.5)+IF($AF82&gt;$AF$15,1)+IF($AF82=$AF$15,0.5)+IF($AT82&gt;$AT$15,1)+IF($AT82=$AT$15,0.5)</f>
        <v>1.5</v>
      </c>
      <c r="BS82" s="37">
        <f>IF($R82&gt;$R$16,1)+IF($R82=$R$16,0.5)+IF($AF82&gt;$AF$16,1)+IF($AF82=$AF$16,0.5)+IF($AT82&gt;$AT$16,1)+IF($AT82=$AT$16,0.5)</f>
        <v>1.5</v>
      </c>
      <c r="BT82" s="37">
        <f>IF($R82&gt;$R$17,1)+IF($R82=$R$17,0.5)+IF($AF82&gt;$AF$17,1)+IF($AF82=$AF$17,0.5)+IF($AT82&gt;$AT$17,1)+IF($AT82=$AT$17,0.5)</f>
        <v>1.5</v>
      </c>
      <c r="BU82" s="37">
        <f t="shared" si="128"/>
        <v>1.5</v>
      </c>
      <c r="BV82" s="37">
        <f t="shared" si="129"/>
        <v>1.5</v>
      </c>
      <c r="BW82" s="37">
        <f t="shared" si="130"/>
        <v>1.5</v>
      </c>
      <c r="BX82" s="37">
        <f t="shared" si="131"/>
        <v>1.5</v>
      </c>
      <c r="BY82" s="37">
        <f t="shared" si="132"/>
        <v>1.5</v>
      </c>
      <c r="BZ82" s="37">
        <f t="shared" si="133"/>
        <v>1.5</v>
      </c>
      <c r="CA82" s="37">
        <f t="shared" si="134"/>
        <v>1.5</v>
      </c>
      <c r="CB82" s="37">
        <f t="shared" si="135"/>
        <v>1.5</v>
      </c>
      <c r="CC82" s="37">
        <f t="shared" si="136"/>
        <v>1.5</v>
      </c>
      <c r="CD82" s="37">
        <f t="shared" si="137"/>
        <v>1.5</v>
      </c>
      <c r="CE82" s="37">
        <f t="shared" si="138"/>
        <v>1.5</v>
      </c>
      <c r="CF82" s="37">
        <f t="shared" si="139"/>
        <v>1.5</v>
      </c>
      <c r="CG82" s="37">
        <f t="shared" si="140"/>
        <v>1.5</v>
      </c>
      <c r="CH82" s="37">
        <f t="shared" si="141"/>
        <v>1.5</v>
      </c>
      <c r="CI82" s="37">
        <f t="shared" si="142"/>
        <v>1.5</v>
      </c>
      <c r="CJ82" s="37">
        <f t="shared" si="143"/>
        <v>1.5</v>
      </c>
      <c r="CK82" s="37">
        <f t="shared" si="144"/>
        <v>1.5</v>
      </c>
      <c r="CL82" s="37">
        <f t="shared" si="153"/>
        <v>1.5</v>
      </c>
      <c r="CM82" s="37">
        <f t="shared" si="166"/>
        <v>1.5</v>
      </c>
      <c r="CN82" s="37">
        <f t="shared" si="168"/>
        <v>1.5</v>
      </c>
      <c r="CO82" s="37">
        <f t="shared" si="170"/>
        <v>1.5</v>
      </c>
      <c r="CP82" s="37">
        <f t="shared" si="172"/>
        <v>1.5</v>
      </c>
      <c r="CQ82" s="37">
        <f t="shared" si="174"/>
        <v>1.5</v>
      </c>
      <c r="CR82" s="37">
        <f t="shared" si="176"/>
        <v>1.5</v>
      </c>
      <c r="CS82" s="37">
        <f t="shared" si="178"/>
        <v>1.5</v>
      </c>
      <c r="CT82" s="37">
        <f t="shared" si="180"/>
        <v>1.5</v>
      </c>
      <c r="CU82" s="37">
        <f t="shared" si="182"/>
        <v>1.5</v>
      </c>
      <c r="CV82" s="37">
        <f t="shared" si="184"/>
        <v>1.5</v>
      </c>
      <c r="CW82" s="37">
        <f t="shared" si="186"/>
        <v>1.5</v>
      </c>
      <c r="CX82" s="37">
        <f t="shared" si="187"/>
        <v>1.5</v>
      </c>
      <c r="CY82" s="37">
        <f t="shared" si="188"/>
        <v>1.5</v>
      </c>
      <c r="CZ82" s="37">
        <f t="shared" si="189"/>
        <v>1.5</v>
      </c>
      <c r="DA82" s="37">
        <f t="shared" si="190"/>
        <v>1.5</v>
      </c>
      <c r="DB82" s="37">
        <f t="shared" si="191"/>
        <v>1.5</v>
      </c>
      <c r="DC82" s="37">
        <f t="shared" si="192"/>
        <v>1.5</v>
      </c>
      <c r="DD82" s="37">
        <f t="shared" si="193"/>
        <v>1.5</v>
      </c>
      <c r="DE82" s="37">
        <f t="shared" si="194"/>
        <v>1.5</v>
      </c>
      <c r="DF82" s="37">
        <f t="shared" si="195"/>
        <v>1.5</v>
      </c>
      <c r="DG82" s="37">
        <f t="shared" si="196"/>
        <v>1.5</v>
      </c>
      <c r="DH82" s="37">
        <f t="shared" si="197"/>
        <v>1.5</v>
      </c>
      <c r="DI82" s="37">
        <f t="shared" si="208"/>
        <v>1.5</v>
      </c>
      <c r="DJ82" s="37">
        <f t="shared" si="209"/>
        <v>1.5</v>
      </c>
      <c r="DK82" s="37">
        <f t="shared" si="210"/>
        <v>1.5</v>
      </c>
      <c r="DL82" s="37">
        <f t="shared" si="211"/>
        <v>1.5</v>
      </c>
      <c r="DM82" s="37">
        <f t="shared" si="163"/>
        <v>1.5</v>
      </c>
      <c r="DN82" s="37">
        <f t="shared" si="164"/>
        <v>1.5</v>
      </c>
      <c r="DO82" s="37">
        <f t="shared" si="222"/>
        <v>1.5</v>
      </c>
      <c r="DP82" s="37">
        <f t="shared" si="223"/>
        <v>1.5</v>
      </c>
      <c r="DQ82" s="37">
        <f t="shared" si="224"/>
        <v>1.5</v>
      </c>
      <c r="DR82" s="37">
        <f t="shared" si="225"/>
        <v>1.5</v>
      </c>
      <c r="DS82" s="37">
        <f t="shared" si="226"/>
        <v>1.5</v>
      </c>
      <c r="DT82" s="37">
        <f t="shared" si="261"/>
        <v>1.5</v>
      </c>
      <c r="DU82" s="37">
        <f t="shared" si="227"/>
        <v>1.5</v>
      </c>
      <c r="DV82" s="37">
        <f t="shared" si="228"/>
        <v>1.5</v>
      </c>
      <c r="DW82" s="37">
        <f t="shared" si="229"/>
        <v>1.5</v>
      </c>
      <c r="DX82" s="37">
        <f t="shared" si="230"/>
        <v>1.5</v>
      </c>
      <c r="DY82" s="37">
        <f t="shared" si="231"/>
        <v>1.5</v>
      </c>
      <c r="DZ82" s="37">
        <f t="shared" si="232"/>
        <v>1.5</v>
      </c>
      <c r="EA82" s="37">
        <f t="shared" si="233"/>
        <v>1.5</v>
      </c>
      <c r="EB82" s="37">
        <f t="shared" si="234"/>
        <v>1.5</v>
      </c>
      <c r="EC82" s="37">
        <f t="shared" si="235"/>
        <v>1.5</v>
      </c>
      <c r="ED82" s="37">
        <f t="shared" si="236"/>
        <v>1.5</v>
      </c>
      <c r="EE82" s="37">
        <f t="shared" si="237"/>
        <v>1.5</v>
      </c>
      <c r="EF82" s="37">
        <f t="shared" si="238"/>
        <v>1.5</v>
      </c>
      <c r="EG82" s="36"/>
      <c r="EH82" s="37">
        <f t="shared" si="240"/>
        <v>1.5</v>
      </c>
    </row>
    <row r="83" spans="1:138" ht="20.25" customHeight="1" thickBot="1">
      <c r="A83" s="56">
        <f t="shared" si="241"/>
        <v>1</v>
      </c>
      <c r="B83" s="52">
        <v>80</v>
      </c>
      <c r="C83" s="57" t="str">
        <f>'Ordine Entrata'!B83</f>
        <v> </v>
      </c>
      <c r="D83" s="58" t="str">
        <f>'Ordine Entrata'!D83</f>
        <v> </v>
      </c>
      <c r="E83" s="157"/>
      <c r="F83" s="158"/>
      <c r="G83" s="5"/>
      <c r="H83" s="158"/>
      <c r="I83" s="158"/>
      <c r="J83" s="5">
        <f t="shared" si="198"/>
        <v>0</v>
      </c>
      <c r="K83" s="23">
        <f t="shared" si="199"/>
        <v>6</v>
      </c>
      <c r="L83" s="23">
        <f t="shared" si="200"/>
        <v>11</v>
      </c>
      <c r="M83" s="23">
        <f t="shared" si="201"/>
        <v>16</v>
      </c>
      <c r="N83" s="23">
        <f t="shared" si="202"/>
        <v>21</v>
      </c>
      <c r="O83" s="23">
        <f t="shared" si="203"/>
        <v>26</v>
      </c>
      <c r="P83" s="23">
        <f t="shared" si="242"/>
        <v>31</v>
      </c>
      <c r="Q83" s="23">
        <f t="shared" si="243"/>
        <v>36</v>
      </c>
      <c r="R83" s="24">
        <f t="shared" si="219"/>
        <v>-40.5</v>
      </c>
      <c r="S83" s="157"/>
      <c r="T83" s="158"/>
      <c r="U83" s="29"/>
      <c r="V83" s="158"/>
      <c r="W83" s="158"/>
      <c r="X83" s="29">
        <f t="shared" si="204"/>
        <v>0</v>
      </c>
      <c r="Y83" s="23">
        <f t="shared" si="244"/>
        <v>6</v>
      </c>
      <c r="Z83" s="23">
        <f t="shared" si="245"/>
        <v>11</v>
      </c>
      <c r="AA83" s="23">
        <f t="shared" si="246"/>
        <v>16</v>
      </c>
      <c r="AB83" s="23">
        <f t="shared" si="212"/>
        <v>21</v>
      </c>
      <c r="AC83" s="23">
        <f t="shared" si="213"/>
        <v>26</v>
      </c>
      <c r="AD83" s="23">
        <f t="shared" si="247"/>
        <v>31</v>
      </c>
      <c r="AE83" s="23">
        <f t="shared" si="248"/>
        <v>36</v>
      </c>
      <c r="AF83" s="24">
        <f t="shared" si="220"/>
        <v>-40.5</v>
      </c>
      <c r="AG83" s="157"/>
      <c r="AH83" s="158"/>
      <c r="AI83" s="29"/>
      <c r="AJ83" s="158"/>
      <c r="AK83" s="158"/>
      <c r="AL83" s="29">
        <f t="shared" si="205"/>
        <v>0</v>
      </c>
      <c r="AM83" s="23">
        <f t="shared" si="249"/>
        <v>6</v>
      </c>
      <c r="AN83" s="23">
        <f t="shared" si="250"/>
        <v>11</v>
      </c>
      <c r="AO83" s="23">
        <f t="shared" si="251"/>
        <v>16</v>
      </c>
      <c r="AP83" s="23">
        <f t="shared" si="214"/>
        <v>21</v>
      </c>
      <c r="AQ83" s="23">
        <f t="shared" si="215"/>
        <v>26</v>
      </c>
      <c r="AR83" s="23">
        <f t="shared" si="252"/>
        <v>31</v>
      </c>
      <c r="AS83" s="23">
        <f t="shared" si="253"/>
        <v>36</v>
      </c>
      <c r="AT83" s="24">
        <f t="shared" si="221"/>
        <v>-40.5</v>
      </c>
      <c r="AU83" s="48">
        <f t="shared" si="254"/>
        <v>12.5</v>
      </c>
      <c r="AV83" s="23">
        <f t="shared" si="255"/>
        <v>25</v>
      </c>
      <c r="AW83" s="23">
        <f t="shared" si="256"/>
        <v>35</v>
      </c>
      <c r="AX83" s="23">
        <f t="shared" si="257"/>
        <v>-40.5</v>
      </c>
      <c r="AY83" s="23">
        <f t="shared" si="258"/>
        <v>-40.381512150000006</v>
      </c>
      <c r="AZ83" s="24">
        <f t="shared" si="259"/>
        <v>55.5</v>
      </c>
      <c r="BA83" s="24">
        <f>IF(AX83=AX$4,BG83)+IF(AX83=AX$5,BH83)+IF(AX83=AX$6,BI83)+IF(AX83=AX$7,BJ83)+IF(AX83=AX$8,BK83)+IF(AX83=AX$9,BL83)+IF(AX83=AX$10,BM83)+IF(AX83=AX$11,BN83)+IF(AX83=AX$12,BO83)+IF(AX83=AX$13,BP83)+IF(AX83=AX$14,BQ83)+IF(AX83=AX$15,BR83)+IF(AX83=AX$16,BS83)+IF(AX83=AX$17,BT83)+IF(AX83=AX$18,BU83)+IF(AX83=AX$19,BV83)+IF(AX83=AX$20,BW83)+IF(AX83=AX$21,BX83)+IF(AX83=AX$22,BY83)+IF(AX83=AX$23,BZ83)+IF(AX83=AX$24,CA83)+IF(AX83=AX$25,CB83)+IF(AX83=AX$26,CC83)+IF(AX83=AX$27,CD83)+IF(AX83=AX$28,CE83)+IF(AX83=AX$29,CF83)+IF(AX83=AX$30,CG83)+IF(AX83=AX$31,CH83)+IF(AX83=AX$32,CI83)+IF(AX83=AX$33,CJ83)+IF(AX83=AX$34,CK83)+IF(AX83=AX$35,CL83)+IF(AX83=AX$36,CM83)+IF(AX83=AX$37,CN83)+IF(AX83=AX$38,CO83)+IF(AX83=AX$39,CP83)+IF(AX83=AX$40,CQ83)+IF(AX83=AX$41,CR83)+IF(AX83=AX$42,CS83)+IF(AX83=AX$43,CT83)+IF(AX83=AX$44,CU83)+IF(AX83=AX$45,CV83)+AZ83</f>
        <v>118.5</v>
      </c>
      <c r="BB83" s="45">
        <f t="shared" si="216"/>
        <v>0</v>
      </c>
      <c r="BC83" s="45">
        <f t="shared" si="217"/>
        <v>-121.5</v>
      </c>
      <c r="BD83" s="45">
        <f t="shared" si="218"/>
        <v>0</v>
      </c>
      <c r="BE83" s="40">
        <f t="shared" si="260"/>
        <v>0</v>
      </c>
      <c r="BF83" s="46">
        <f t="shared" si="207"/>
        <v>1</v>
      </c>
      <c r="BG83" s="37">
        <f t="shared" si="165"/>
        <v>1.5</v>
      </c>
      <c r="BH83" s="37">
        <f t="shared" si="167"/>
        <v>1.5</v>
      </c>
      <c r="BI83" s="37">
        <f t="shared" si="169"/>
        <v>1.5</v>
      </c>
      <c r="BJ83" s="37">
        <f t="shared" si="171"/>
        <v>1.5</v>
      </c>
      <c r="BK83" s="37">
        <f t="shared" si="173"/>
        <v>1.5</v>
      </c>
      <c r="BL83" s="37">
        <f t="shared" si="175"/>
        <v>1.5</v>
      </c>
      <c r="BM83" s="37">
        <f t="shared" si="177"/>
        <v>1.5</v>
      </c>
      <c r="BN83" s="37">
        <f t="shared" si="179"/>
        <v>1.5</v>
      </c>
      <c r="BO83" s="37">
        <f t="shared" si="181"/>
        <v>1.5</v>
      </c>
      <c r="BP83" s="37">
        <f t="shared" si="183"/>
        <v>1.5</v>
      </c>
      <c r="BQ83" s="37">
        <f t="shared" si="185"/>
        <v>1.5</v>
      </c>
      <c r="BR83" s="37">
        <f>IF($R83&gt;$R$15,1)+IF($R83=$R$15,0.5)+IF($AF83&gt;$AF$15,1)+IF($AF83=$AF$15,0.5)+IF($AT83&gt;$AT$15,1)+IF($AT83=$AT$15,0.5)</f>
        <v>1.5</v>
      </c>
      <c r="BS83" s="37">
        <f>IF($R83&gt;$R$16,1)+IF($R83=$R$16,0.5)+IF($AF83&gt;$AF$16,1)+IF($AF83=$AF$16,0.5)+IF($AT83&gt;$AT$16,1)+IF($AT83=$AT$16,0.5)</f>
        <v>1.5</v>
      </c>
      <c r="BT83" s="37">
        <f>IF($R83&gt;$R$17,1)+IF($R83=$R$17,0.5)+IF($AF83&gt;$AF$17,1)+IF($AF83=$AF$17,0.5)+IF($AT83&gt;$AT$17,1)+IF($AT83=$AT$17,0.5)</f>
        <v>1.5</v>
      </c>
      <c r="BU83" s="37">
        <f>IF($R83&gt;$R$18,1)+IF($R83=$R$18,0.5)+IF($AF83&gt;$AF$18,1)+IF($AF83=$AF$18,0.5)+IF($AT83&gt;$AT$18,1)+IF($AT83=$AT$18,0.5)</f>
        <v>1.5</v>
      </c>
      <c r="BV83" s="37">
        <f t="shared" si="129"/>
        <v>1.5</v>
      </c>
      <c r="BW83" s="37">
        <f t="shared" si="130"/>
        <v>1.5</v>
      </c>
      <c r="BX83" s="37">
        <f t="shared" si="131"/>
        <v>1.5</v>
      </c>
      <c r="BY83" s="37">
        <f t="shared" si="132"/>
        <v>1.5</v>
      </c>
      <c r="BZ83" s="37">
        <f t="shared" si="133"/>
        <v>1.5</v>
      </c>
      <c r="CA83" s="37">
        <f t="shared" si="134"/>
        <v>1.5</v>
      </c>
      <c r="CB83" s="37">
        <f t="shared" si="135"/>
        <v>1.5</v>
      </c>
      <c r="CC83" s="37">
        <f t="shared" si="136"/>
        <v>1.5</v>
      </c>
      <c r="CD83" s="37">
        <f t="shared" si="137"/>
        <v>1.5</v>
      </c>
      <c r="CE83" s="37">
        <f t="shared" si="138"/>
        <v>1.5</v>
      </c>
      <c r="CF83" s="37">
        <f t="shared" si="139"/>
        <v>1.5</v>
      </c>
      <c r="CG83" s="37">
        <f t="shared" si="140"/>
        <v>1.5</v>
      </c>
      <c r="CH83" s="37">
        <f t="shared" si="141"/>
        <v>1.5</v>
      </c>
      <c r="CI83" s="37">
        <f t="shared" si="142"/>
        <v>1.5</v>
      </c>
      <c r="CJ83" s="37">
        <f t="shared" si="143"/>
        <v>1.5</v>
      </c>
      <c r="CK83" s="37">
        <f t="shared" si="144"/>
        <v>1.5</v>
      </c>
      <c r="CL83" s="37">
        <f t="shared" si="153"/>
        <v>1.5</v>
      </c>
      <c r="CM83" s="37">
        <f t="shared" si="166"/>
        <v>1.5</v>
      </c>
      <c r="CN83" s="37">
        <f t="shared" si="168"/>
        <v>1.5</v>
      </c>
      <c r="CO83" s="37">
        <f t="shared" si="170"/>
        <v>1.5</v>
      </c>
      <c r="CP83" s="37">
        <f t="shared" si="172"/>
        <v>1.5</v>
      </c>
      <c r="CQ83" s="37">
        <f t="shared" si="174"/>
        <v>1.5</v>
      </c>
      <c r="CR83" s="37">
        <f t="shared" si="176"/>
        <v>1.5</v>
      </c>
      <c r="CS83" s="37">
        <f t="shared" si="178"/>
        <v>1.5</v>
      </c>
      <c r="CT83" s="37">
        <f t="shared" si="180"/>
        <v>1.5</v>
      </c>
      <c r="CU83" s="37">
        <f t="shared" si="182"/>
        <v>1.5</v>
      </c>
      <c r="CV83" s="37">
        <f t="shared" si="184"/>
        <v>1.5</v>
      </c>
      <c r="CW83" s="37">
        <f t="shared" si="186"/>
        <v>1.5</v>
      </c>
      <c r="CX83" s="37">
        <f t="shared" si="187"/>
        <v>1.5</v>
      </c>
      <c r="CY83" s="37">
        <f t="shared" si="188"/>
        <v>1.5</v>
      </c>
      <c r="CZ83" s="37">
        <f t="shared" si="189"/>
        <v>1.5</v>
      </c>
      <c r="DA83" s="37">
        <f t="shared" si="190"/>
        <v>1.5</v>
      </c>
      <c r="DB83" s="37">
        <f t="shared" si="191"/>
        <v>1.5</v>
      </c>
      <c r="DC83" s="37">
        <f t="shared" si="192"/>
        <v>1.5</v>
      </c>
      <c r="DD83" s="37">
        <f t="shared" si="193"/>
        <v>1.5</v>
      </c>
      <c r="DE83" s="37">
        <f t="shared" si="194"/>
        <v>1.5</v>
      </c>
      <c r="DF83" s="37">
        <f t="shared" si="195"/>
        <v>1.5</v>
      </c>
      <c r="DG83" s="37">
        <f t="shared" si="196"/>
        <v>1.5</v>
      </c>
      <c r="DH83" s="37">
        <f t="shared" si="197"/>
        <v>1.5</v>
      </c>
      <c r="DI83" s="37">
        <f t="shared" si="208"/>
        <v>1.5</v>
      </c>
      <c r="DJ83" s="37">
        <f t="shared" si="209"/>
        <v>1.5</v>
      </c>
      <c r="DK83" s="37">
        <f t="shared" si="210"/>
        <v>1.5</v>
      </c>
      <c r="DL83" s="37">
        <f t="shared" si="211"/>
        <v>1.5</v>
      </c>
      <c r="DM83" s="37">
        <f t="shared" si="163"/>
        <v>1.5</v>
      </c>
      <c r="DN83" s="37">
        <f t="shared" si="164"/>
        <v>1.5</v>
      </c>
      <c r="DO83" s="37">
        <f t="shared" si="222"/>
        <v>1.5</v>
      </c>
      <c r="DP83" s="37">
        <f t="shared" si="223"/>
        <v>1.5</v>
      </c>
      <c r="DQ83" s="37">
        <f t="shared" si="224"/>
        <v>1.5</v>
      </c>
      <c r="DR83" s="37">
        <f t="shared" si="225"/>
        <v>1.5</v>
      </c>
      <c r="DS83" s="37">
        <f t="shared" si="226"/>
        <v>1.5</v>
      </c>
      <c r="DT83" s="37">
        <f t="shared" si="261"/>
        <v>1.5</v>
      </c>
      <c r="DU83" s="37">
        <f t="shared" si="227"/>
        <v>1.5</v>
      </c>
      <c r="DV83" s="37">
        <f t="shared" si="228"/>
        <v>1.5</v>
      </c>
      <c r="DW83" s="37">
        <f t="shared" si="229"/>
        <v>1.5</v>
      </c>
      <c r="DX83" s="37">
        <f t="shared" si="230"/>
        <v>1.5</v>
      </c>
      <c r="DY83" s="37">
        <f t="shared" si="231"/>
        <v>1.5</v>
      </c>
      <c r="DZ83" s="37">
        <f t="shared" si="232"/>
        <v>1.5</v>
      </c>
      <c r="EA83" s="37">
        <f t="shared" si="233"/>
        <v>1.5</v>
      </c>
      <c r="EB83" s="37">
        <f t="shared" si="234"/>
        <v>1.5</v>
      </c>
      <c r="EC83" s="37">
        <f t="shared" si="235"/>
        <v>1.5</v>
      </c>
      <c r="ED83" s="37">
        <f t="shared" si="236"/>
        <v>1.5</v>
      </c>
      <c r="EE83" s="37">
        <f t="shared" si="237"/>
        <v>1.5</v>
      </c>
      <c r="EF83" s="37">
        <f t="shared" si="238"/>
        <v>1.5</v>
      </c>
      <c r="EG83" s="37">
        <f t="shared" si="239"/>
        <v>1.5</v>
      </c>
      <c r="EH83" s="36"/>
    </row>
    <row r="84" spans="1:56" ht="20.25" customHeight="1" thickTop="1">
      <c r="A84" s="25">
        <f>IF(J4&gt;0,1)+IF(J5&gt;0,1)+IF(J6&gt;0,1)+IF(J7&gt;0,1)+IF(J8&gt;0,1)+IF(J9&gt;0,1)+IF(J10&gt;0,1)+IF(J11&gt;0,1)+IF(J12&gt;0,1)+IF(J13&gt;0,1)+IF(J14&gt;0,1)+IF(J15&gt;0,1)+IF(J16&gt;0,1)+IF(J17&gt;0,1)+IF(J18&gt;0,1)+IF(J19&gt;0,1)+IF(J20&gt;0,1)+IF(J21&gt;0,1)+IF(J22&gt;0,1)+IF(J23&gt;0,1)+IF(J24&gt;0,1)+IF(J25&gt;0,1)+IF(J26&gt;0,1)+IF(J27&gt;0,1)+IF(J28&gt;0,1)+IF(J29&gt;0,1)+IF(J30&gt;0,1)+IF(J31&gt;0,1)+IF(J32&gt;0,1)+IF(J33&gt;0,1)+IF(J34&gt;0,1)+IF(J35&gt;0,1)+IF(J36&gt;0,1)+IF(J37&gt;0,1)+IF(J38&gt;0,1)+IF(J39&gt;0,1)+IF(J40&gt;0,1)+IF(J41&gt;0,1)+IF(J42&gt;0,1)+IF(J43&gt;0,1)+IF(J44&gt;0,1)+IF(J45&gt;0,1)+IF(J46&gt;0,1)+IF(J47&gt;0,1)+IF(J48&gt;0,1)+IF(J49&gt;0,1)+IF(J50&gt;0,1)+IF(J51&gt;0,1)+IF(J52&gt;0,1)+IF(J53&gt;0,1)+IF(J54&gt;0,1)+IF(J55&gt;0,1)+IF(J56&gt;0,1)+IF(J57&gt;0,1)+IF(J58&gt;0,1)+IF(J59&gt;0,1)+IF(J60&gt;0,1)+IF(J61&gt;0,1)+IF(J62&gt;0,1)+IF(J63&gt;0,1)+B84</f>
        <v>0</v>
      </c>
      <c r="B84" s="1">
        <f>IF(J64&gt;0,1)+IF(J65&gt;0,1)+IF(J66&gt;0,1)+IF(J67&gt;0,1)+IF(J68&gt;0,1)+IF(J69&gt;0,1)+IF(J70&gt;0,1)+IF(J71&gt;0,1)+IF(J72&gt;0,1)+IF(J73&gt;0,1)+IF(J74&gt;0,1)+IF(J75&gt;0,1)+IF(J76&gt;0,1)+IF(J77&gt;0,1)+IF(J78&gt;0,1)+IF(J79&gt;0,1)+IF(J80&gt;0,1)+IF(J81&gt;0,1)+IF(J82&gt;0,1)+IF(J83&gt;0,1)</f>
        <v>0</v>
      </c>
      <c r="C84" s="12"/>
      <c r="D84" s="12"/>
      <c r="E84" s="10"/>
      <c r="F84" s="10"/>
      <c r="G84" s="10"/>
      <c r="H84" s="10"/>
      <c r="I84" s="10"/>
      <c r="J84" s="10"/>
      <c r="K84" s="7"/>
      <c r="L84" s="7"/>
      <c r="M84" s="7"/>
      <c r="N84" s="7"/>
      <c r="O84" s="10"/>
      <c r="P84" s="10"/>
      <c r="Q84" s="10"/>
      <c r="R84" s="10"/>
      <c r="S84" s="10"/>
      <c r="T84" s="10"/>
      <c r="U84" s="7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H84" s="7"/>
      <c r="AI84" s="11"/>
      <c r="AJ84" s="1"/>
      <c r="AK84" s="1"/>
      <c r="AL84" s="1"/>
      <c r="AM84" s="1"/>
      <c r="AN84" s="1"/>
      <c r="BD84" s="15"/>
    </row>
    <row r="85" ht="21.75" customHeight="1">
      <c r="C85" s="1" t="s">
        <v>6</v>
      </c>
    </row>
    <row r="86" ht="21.75" customHeight="1">
      <c r="C86" s="1" t="s">
        <v>6</v>
      </c>
    </row>
  </sheetData>
  <sheetProtection password="F238" sheet="1" objects="1" scenarios="1" selectLockedCells="1" sort="0"/>
  <mergeCells count="504">
    <mergeCell ref="B2:B3"/>
    <mergeCell ref="A2:A3"/>
    <mergeCell ref="E83:F83"/>
    <mergeCell ref="H83:I83"/>
    <mergeCell ref="E81:F81"/>
    <mergeCell ref="H81:I81"/>
    <mergeCell ref="E79:F79"/>
    <mergeCell ref="H79:I79"/>
    <mergeCell ref="E76:F76"/>
    <mergeCell ref="H76:I76"/>
    <mergeCell ref="AG83:AH83"/>
    <mergeCell ref="AJ83:AK83"/>
    <mergeCell ref="E82:F82"/>
    <mergeCell ref="H82:I82"/>
    <mergeCell ref="S82:T82"/>
    <mergeCell ref="V82:W82"/>
    <mergeCell ref="AG82:AH82"/>
    <mergeCell ref="AJ82:AK82"/>
    <mergeCell ref="S83:T83"/>
    <mergeCell ref="V83:W83"/>
    <mergeCell ref="V81:W81"/>
    <mergeCell ref="AG81:AH81"/>
    <mergeCell ref="AJ81:AK81"/>
    <mergeCell ref="E80:F80"/>
    <mergeCell ref="H80:I80"/>
    <mergeCell ref="S80:T80"/>
    <mergeCell ref="V80:W80"/>
    <mergeCell ref="AG80:AH80"/>
    <mergeCell ref="AJ80:AK80"/>
    <mergeCell ref="S81:T81"/>
    <mergeCell ref="S79:T79"/>
    <mergeCell ref="V79:W79"/>
    <mergeCell ref="E78:F78"/>
    <mergeCell ref="H78:I78"/>
    <mergeCell ref="S78:T78"/>
    <mergeCell ref="V78:W78"/>
    <mergeCell ref="AG76:AH76"/>
    <mergeCell ref="AJ76:AK76"/>
    <mergeCell ref="S77:T77"/>
    <mergeCell ref="V77:W77"/>
    <mergeCell ref="AG77:AH77"/>
    <mergeCell ref="AJ77:AK77"/>
    <mergeCell ref="S76:T76"/>
    <mergeCell ref="V76:W76"/>
    <mergeCell ref="AG79:AH79"/>
    <mergeCell ref="AJ79:AK79"/>
    <mergeCell ref="AG78:AH78"/>
    <mergeCell ref="AJ78:AK78"/>
    <mergeCell ref="E74:F74"/>
    <mergeCell ref="H74:I74"/>
    <mergeCell ref="S74:T74"/>
    <mergeCell ref="V74:W74"/>
    <mergeCell ref="E77:F77"/>
    <mergeCell ref="H77:I77"/>
    <mergeCell ref="E75:F75"/>
    <mergeCell ref="H75:I75"/>
    <mergeCell ref="AG73:AH73"/>
    <mergeCell ref="AJ73:AK73"/>
    <mergeCell ref="S75:T75"/>
    <mergeCell ref="V75:W75"/>
    <mergeCell ref="AG75:AH75"/>
    <mergeCell ref="AJ75:AK75"/>
    <mergeCell ref="AG74:AH74"/>
    <mergeCell ref="AJ74:AK74"/>
    <mergeCell ref="AG72:AH72"/>
    <mergeCell ref="AJ72:AK72"/>
    <mergeCell ref="E73:F73"/>
    <mergeCell ref="H73:I73"/>
    <mergeCell ref="E72:F72"/>
    <mergeCell ref="H72:I72"/>
    <mergeCell ref="S72:T72"/>
    <mergeCell ref="V72:W72"/>
    <mergeCell ref="S73:T73"/>
    <mergeCell ref="V73:W73"/>
    <mergeCell ref="E70:F70"/>
    <mergeCell ref="H70:I70"/>
    <mergeCell ref="S70:T70"/>
    <mergeCell ref="V70:W70"/>
    <mergeCell ref="E71:F71"/>
    <mergeCell ref="H71:I71"/>
    <mergeCell ref="S71:T71"/>
    <mergeCell ref="V71:W71"/>
    <mergeCell ref="AG71:AH71"/>
    <mergeCell ref="AJ71:AK71"/>
    <mergeCell ref="AG70:AH70"/>
    <mergeCell ref="AJ70:AK70"/>
    <mergeCell ref="AG69:AH69"/>
    <mergeCell ref="AJ69:AK69"/>
    <mergeCell ref="AG68:AH68"/>
    <mergeCell ref="AJ68:AK68"/>
    <mergeCell ref="E69:F69"/>
    <mergeCell ref="H69:I69"/>
    <mergeCell ref="E68:F68"/>
    <mergeCell ref="H68:I68"/>
    <mergeCell ref="S68:T68"/>
    <mergeCell ref="V68:W68"/>
    <mergeCell ref="S69:T69"/>
    <mergeCell ref="V69:W69"/>
    <mergeCell ref="AJ66:AK66"/>
    <mergeCell ref="E67:F67"/>
    <mergeCell ref="H67:I67"/>
    <mergeCell ref="S67:T67"/>
    <mergeCell ref="V67:W67"/>
    <mergeCell ref="AG67:AH67"/>
    <mergeCell ref="AJ67:AK67"/>
    <mergeCell ref="AG66:AH66"/>
    <mergeCell ref="E66:F66"/>
    <mergeCell ref="H66:I66"/>
    <mergeCell ref="S66:T66"/>
    <mergeCell ref="V66:W66"/>
    <mergeCell ref="AJ34:AK34"/>
    <mergeCell ref="E64:F64"/>
    <mergeCell ref="H64:I64"/>
    <mergeCell ref="S64:T64"/>
    <mergeCell ref="E34:F34"/>
    <mergeCell ref="H34:I34"/>
    <mergeCell ref="H35:I35"/>
    <mergeCell ref="E35:F35"/>
    <mergeCell ref="C2:C3"/>
    <mergeCell ref="AJ35:AK35"/>
    <mergeCell ref="AG5:AH5"/>
    <mergeCell ref="AJ5:AK5"/>
    <mergeCell ref="V4:W4"/>
    <mergeCell ref="S4:T4"/>
    <mergeCell ref="AG4:AH4"/>
    <mergeCell ref="AG2:AT2"/>
    <mergeCell ref="AG3:AH3"/>
    <mergeCell ref="AJ33:AK33"/>
    <mergeCell ref="AJ4:AK4"/>
    <mergeCell ref="S5:T5"/>
    <mergeCell ref="E5:F5"/>
    <mergeCell ref="H5:I5"/>
    <mergeCell ref="AG7:AH7"/>
    <mergeCell ref="AJ7:AK7"/>
    <mergeCell ref="V7:W7"/>
    <mergeCell ref="V6:W6"/>
    <mergeCell ref="AG6:AH6"/>
    <mergeCell ref="AJ6:AK6"/>
    <mergeCell ref="D2:D3"/>
    <mergeCell ref="E2:R2"/>
    <mergeCell ref="K3:R3"/>
    <mergeCell ref="H3:I3"/>
    <mergeCell ref="E3:F3"/>
    <mergeCell ref="V5:W5"/>
    <mergeCell ref="H4:I4"/>
    <mergeCell ref="E4:F4"/>
    <mergeCell ref="AJ3:AK3"/>
    <mergeCell ref="V3:W3"/>
    <mergeCell ref="S9:T9"/>
    <mergeCell ref="S7:T7"/>
    <mergeCell ref="E6:F6"/>
    <mergeCell ref="H6:I6"/>
    <mergeCell ref="E8:F8"/>
    <mergeCell ref="H8:I8"/>
    <mergeCell ref="E7:F7"/>
    <mergeCell ref="H7:I7"/>
    <mergeCell ref="S8:T8"/>
    <mergeCell ref="S6:T6"/>
    <mergeCell ref="H9:I9"/>
    <mergeCell ref="E9:F9"/>
    <mergeCell ref="E10:F10"/>
    <mergeCell ref="H10:I10"/>
    <mergeCell ref="AG8:AH8"/>
    <mergeCell ref="AJ8:AK8"/>
    <mergeCell ref="S10:T10"/>
    <mergeCell ref="V10:W10"/>
    <mergeCell ref="AG10:AH10"/>
    <mergeCell ref="AJ10:AK10"/>
    <mergeCell ref="V8:W8"/>
    <mergeCell ref="AJ9:AK9"/>
    <mergeCell ref="AG9:AH9"/>
    <mergeCell ref="V9:W9"/>
    <mergeCell ref="AJ13:AK13"/>
    <mergeCell ref="AG13:AH13"/>
    <mergeCell ref="AG14:AH14"/>
    <mergeCell ref="AJ14:AK14"/>
    <mergeCell ref="AJ11:AK11"/>
    <mergeCell ref="AG11:AH11"/>
    <mergeCell ref="AG12:AH12"/>
    <mergeCell ref="AJ12:AK12"/>
    <mergeCell ref="V11:W11"/>
    <mergeCell ref="S11:T11"/>
    <mergeCell ref="S12:T12"/>
    <mergeCell ref="V12:W12"/>
    <mergeCell ref="S13:T13"/>
    <mergeCell ref="V13:W13"/>
    <mergeCell ref="S15:T15"/>
    <mergeCell ref="V15:W15"/>
    <mergeCell ref="V14:W14"/>
    <mergeCell ref="S14:T14"/>
    <mergeCell ref="E11:F11"/>
    <mergeCell ref="H11:I11"/>
    <mergeCell ref="H12:I12"/>
    <mergeCell ref="H13:I13"/>
    <mergeCell ref="H14:I14"/>
    <mergeCell ref="H15:I15"/>
    <mergeCell ref="E12:F12"/>
    <mergeCell ref="E13:F13"/>
    <mergeCell ref="E14:F14"/>
    <mergeCell ref="E15:F15"/>
    <mergeCell ref="S18:T18"/>
    <mergeCell ref="S19:T19"/>
    <mergeCell ref="E16:F16"/>
    <mergeCell ref="H16:I16"/>
    <mergeCell ref="H17:I17"/>
    <mergeCell ref="H18:I18"/>
    <mergeCell ref="E17:F17"/>
    <mergeCell ref="E18:F18"/>
    <mergeCell ref="H24:I24"/>
    <mergeCell ref="H21:I21"/>
    <mergeCell ref="E21:F21"/>
    <mergeCell ref="E22:F22"/>
    <mergeCell ref="H22:I22"/>
    <mergeCell ref="V24:W24"/>
    <mergeCell ref="E19:F19"/>
    <mergeCell ref="H19:I19"/>
    <mergeCell ref="E20:F20"/>
    <mergeCell ref="H20:I20"/>
    <mergeCell ref="H23:I23"/>
    <mergeCell ref="E23:F23"/>
    <mergeCell ref="S24:T24"/>
    <mergeCell ref="V20:W20"/>
    <mergeCell ref="E24:F24"/>
    <mergeCell ref="AG15:AH15"/>
    <mergeCell ref="AJ15:AK15"/>
    <mergeCell ref="AJ16:AK16"/>
    <mergeCell ref="AJ17:AK17"/>
    <mergeCell ref="S23:T23"/>
    <mergeCell ref="V21:W21"/>
    <mergeCell ref="V22:W22"/>
    <mergeCell ref="V16:W16"/>
    <mergeCell ref="V17:W17"/>
    <mergeCell ref="V18:W18"/>
    <mergeCell ref="V19:W19"/>
    <mergeCell ref="V23:W23"/>
    <mergeCell ref="S16:T16"/>
    <mergeCell ref="S17:T17"/>
    <mergeCell ref="AJ21:AK21"/>
    <mergeCell ref="S20:T20"/>
    <mergeCell ref="S21:T21"/>
    <mergeCell ref="S22:T22"/>
    <mergeCell ref="AJ22:AK22"/>
    <mergeCell ref="AJ23:AK23"/>
    <mergeCell ref="AG16:AH16"/>
    <mergeCell ref="AG17:AH17"/>
    <mergeCell ref="AG18:AH18"/>
    <mergeCell ref="AG19:AH19"/>
    <mergeCell ref="AG20:AH20"/>
    <mergeCell ref="AJ18:AK18"/>
    <mergeCell ref="AJ19:AK19"/>
    <mergeCell ref="AJ20:AK20"/>
    <mergeCell ref="AJ24:AK24"/>
    <mergeCell ref="AJ25:AK25"/>
    <mergeCell ref="AG25:AH25"/>
    <mergeCell ref="AG26:AH26"/>
    <mergeCell ref="AG21:AH21"/>
    <mergeCell ref="AG22:AH22"/>
    <mergeCell ref="AG23:AH23"/>
    <mergeCell ref="AG24:AH24"/>
    <mergeCell ref="AJ26:AK26"/>
    <mergeCell ref="AJ28:AK28"/>
    <mergeCell ref="AJ29:AK29"/>
    <mergeCell ref="AG29:AH29"/>
    <mergeCell ref="AJ27:AK27"/>
    <mergeCell ref="AG27:AH27"/>
    <mergeCell ref="AG30:AH30"/>
    <mergeCell ref="AJ30:AK30"/>
    <mergeCell ref="AG28:AH28"/>
    <mergeCell ref="V25:W25"/>
    <mergeCell ref="S25:T25"/>
    <mergeCell ref="V27:W27"/>
    <mergeCell ref="S27:T27"/>
    <mergeCell ref="V26:W26"/>
    <mergeCell ref="S26:T26"/>
    <mergeCell ref="AJ31:AK31"/>
    <mergeCell ref="AG31:AH31"/>
    <mergeCell ref="S28:T28"/>
    <mergeCell ref="V28:W28"/>
    <mergeCell ref="S31:T31"/>
    <mergeCell ref="V31:W31"/>
    <mergeCell ref="V29:W29"/>
    <mergeCell ref="V30:W30"/>
    <mergeCell ref="S29:T29"/>
    <mergeCell ref="S30:T30"/>
    <mergeCell ref="AG32:AH32"/>
    <mergeCell ref="AJ32:AK32"/>
    <mergeCell ref="H33:I33"/>
    <mergeCell ref="E33:F33"/>
    <mergeCell ref="V32:W32"/>
    <mergeCell ref="V33:W33"/>
    <mergeCell ref="S32:T32"/>
    <mergeCell ref="S33:T33"/>
    <mergeCell ref="H28:I28"/>
    <mergeCell ref="H29:I29"/>
    <mergeCell ref="H27:I27"/>
    <mergeCell ref="E25:F25"/>
    <mergeCell ref="E26:F26"/>
    <mergeCell ref="E27:F27"/>
    <mergeCell ref="H25:I25"/>
    <mergeCell ref="H26:I26"/>
    <mergeCell ref="E36:F36"/>
    <mergeCell ref="H36:I36"/>
    <mergeCell ref="E28:F28"/>
    <mergeCell ref="E29:F29"/>
    <mergeCell ref="E30:F30"/>
    <mergeCell ref="E31:F31"/>
    <mergeCell ref="E32:F32"/>
    <mergeCell ref="H32:I32"/>
    <mergeCell ref="H30:I30"/>
    <mergeCell ref="H31:I31"/>
    <mergeCell ref="E37:F37"/>
    <mergeCell ref="E38:F38"/>
    <mergeCell ref="E39:F39"/>
    <mergeCell ref="E40:F40"/>
    <mergeCell ref="H37:I37"/>
    <mergeCell ref="H38:I38"/>
    <mergeCell ref="H44:I44"/>
    <mergeCell ref="H45:I45"/>
    <mergeCell ref="H46:I46"/>
    <mergeCell ref="H47:I47"/>
    <mergeCell ref="H39:I39"/>
    <mergeCell ref="H40:I40"/>
    <mergeCell ref="E44:F44"/>
    <mergeCell ref="E45:F45"/>
    <mergeCell ref="E46:F46"/>
    <mergeCell ref="E47:F47"/>
    <mergeCell ref="E41:F41"/>
    <mergeCell ref="H41:I41"/>
    <mergeCell ref="H42:I42"/>
    <mergeCell ref="H43:I43"/>
    <mergeCell ref="E42:F42"/>
    <mergeCell ref="E43:F43"/>
    <mergeCell ref="E52:F52"/>
    <mergeCell ref="E53:F53"/>
    <mergeCell ref="E54:F54"/>
    <mergeCell ref="E57:F57"/>
    <mergeCell ref="E58:F58"/>
    <mergeCell ref="E48:F48"/>
    <mergeCell ref="E49:F49"/>
    <mergeCell ref="E50:F50"/>
    <mergeCell ref="E51:F51"/>
    <mergeCell ref="H48:I48"/>
    <mergeCell ref="H49:I49"/>
    <mergeCell ref="H50:I50"/>
    <mergeCell ref="H51:I51"/>
    <mergeCell ref="H52:I52"/>
    <mergeCell ref="H55:I55"/>
    <mergeCell ref="H56:I56"/>
    <mergeCell ref="E55:F55"/>
    <mergeCell ref="E56:F56"/>
    <mergeCell ref="H53:I53"/>
    <mergeCell ref="H54:I54"/>
    <mergeCell ref="E61:F61"/>
    <mergeCell ref="E59:F59"/>
    <mergeCell ref="E60:F60"/>
    <mergeCell ref="E62:F62"/>
    <mergeCell ref="E63:F63"/>
    <mergeCell ref="H57:I57"/>
    <mergeCell ref="H58:I58"/>
    <mergeCell ref="H59:I59"/>
    <mergeCell ref="H60:I60"/>
    <mergeCell ref="H61:I61"/>
    <mergeCell ref="H62:I62"/>
    <mergeCell ref="H63:I63"/>
    <mergeCell ref="V60:W60"/>
    <mergeCell ref="V59:W59"/>
    <mergeCell ref="S62:T62"/>
    <mergeCell ref="S61:T61"/>
    <mergeCell ref="S60:T60"/>
    <mergeCell ref="S59:T59"/>
    <mergeCell ref="V62:W62"/>
    <mergeCell ref="V61:W61"/>
    <mergeCell ref="S58:T58"/>
    <mergeCell ref="S57:T57"/>
    <mergeCell ref="S56:T56"/>
    <mergeCell ref="V56:W56"/>
    <mergeCell ref="V57:W57"/>
    <mergeCell ref="V58:W58"/>
    <mergeCell ref="S54:T54"/>
    <mergeCell ref="S55:T55"/>
    <mergeCell ref="V51:W51"/>
    <mergeCell ref="V50:W50"/>
    <mergeCell ref="S50:T50"/>
    <mergeCell ref="S51:T51"/>
    <mergeCell ref="V55:W55"/>
    <mergeCell ref="V54:W54"/>
    <mergeCell ref="V53:W53"/>
    <mergeCell ref="V52:W52"/>
    <mergeCell ref="S52:T52"/>
    <mergeCell ref="S53:T53"/>
    <mergeCell ref="AG33:AH33"/>
    <mergeCell ref="AG34:AH34"/>
    <mergeCell ref="S34:T34"/>
    <mergeCell ref="V34:W34"/>
    <mergeCell ref="S35:T35"/>
    <mergeCell ref="V35:W35"/>
    <mergeCell ref="S36:T36"/>
    <mergeCell ref="S37:T37"/>
    <mergeCell ref="BE2:BF3"/>
    <mergeCell ref="E1:BF1"/>
    <mergeCell ref="BA2:BA3"/>
    <mergeCell ref="S2:AF2"/>
    <mergeCell ref="S3:T3"/>
    <mergeCell ref="BB2:BB3"/>
    <mergeCell ref="BC2:BC3"/>
    <mergeCell ref="BD2:BD3"/>
    <mergeCell ref="AU2:AY3"/>
    <mergeCell ref="AM3:AT3"/>
    <mergeCell ref="S41:T41"/>
    <mergeCell ref="V36:W36"/>
    <mergeCell ref="V41:W41"/>
    <mergeCell ref="V40:W40"/>
    <mergeCell ref="V39:W39"/>
    <mergeCell ref="V38:W38"/>
    <mergeCell ref="V37:W37"/>
    <mergeCell ref="S48:T48"/>
    <mergeCell ref="S49:T49"/>
    <mergeCell ref="V49:W49"/>
    <mergeCell ref="V48:W48"/>
    <mergeCell ref="V47:W47"/>
    <mergeCell ref="V46:W46"/>
    <mergeCell ref="S46:T46"/>
    <mergeCell ref="S47:T47"/>
    <mergeCell ref="S44:T44"/>
    <mergeCell ref="S45:T45"/>
    <mergeCell ref="S42:T42"/>
    <mergeCell ref="S43:T43"/>
    <mergeCell ref="V42:W42"/>
    <mergeCell ref="AJ38:AK38"/>
    <mergeCell ref="AG44:AH44"/>
    <mergeCell ref="S38:T38"/>
    <mergeCell ref="S39:T39"/>
    <mergeCell ref="S40:T40"/>
    <mergeCell ref="V45:W45"/>
    <mergeCell ref="V44:W44"/>
    <mergeCell ref="V43:W43"/>
    <mergeCell ref="AJ41:AK41"/>
    <mergeCell ref="AJ42:AK42"/>
    <mergeCell ref="AJ44:AK44"/>
    <mergeCell ref="AG42:AH42"/>
    <mergeCell ref="AG43:AH43"/>
    <mergeCell ref="AG41:AH41"/>
    <mergeCell ref="AJ43:AK43"/>
    <mergeCell ref="AG37:AH37"/>
    <mergeCell ref="AG38:AH38"/>
    <mergeCell ref="AJ39:AK39"/>
    <mergeCell ref="AG35:AH35"/>
    <mergeCell ref="AG36:AH36"/>
    <mergeCell ref="AG40:AH40"/>
    <mergeCell ref="AJ40:AK40"/>
    <mergeCell ref="AG54:AH54"/>
    <mergeCell ref="AG55:AH55"/>
    <mergeCell ref="AG52:AH52"/>
    <mergeCell ref="AJ36:AK36"/>
    <mergeCell ref="AJ37:AK37"/>
    <mergeCell ref="AG39:AH39"/>
    <mergeCell ref="AG53:AH53"/>
    <mergeCell ref="AJ48:AK48"/>
    <mergeCell ref="AJ46:AK46"/>
    <mergeCell ref="AJ47:AK47"/>
    <mergeCell ref="AG50:AH50"/>
    <mergeCell ref="AG51:AH51"/>
    <mergeCell ref="AG45:AH45"/>
    <mergeCell ref="AG48:AH48"/>
    <mergeCell ref="AG46:AH46"/>
    <mergeCell ref="AG47:AH47"/>
    <mergeCell ref="AG49:AH49"/>
    <mergeCell ref="AJ45:AK45"/>
    <mergeCell ref="AJ56:AK56"/>
    <mergeCell ref="AJ49:AK49"/>
    <mergeCell ref="AJ50:AK50"/>
    <mergeCell ref="AJ51:AK51"/>
    <mergeCell ref="AJ52:AK52"/>
    <mergeCell ref="AJ54:AK54"/>
    <mergeCell ref="AJ55:AK55"/>
    <mergeCell ref="AJ60:AK60"/>
    <mergeCell ref="AG56:AH56"/>
    <mergeCell ref="AJ53:AK53"/>
    <mergeCell ref="AG63:AH63"/>
    <mergeCell ref="AJ63:AK63"/>
    <mergeCell ref="AJ59:AK59"/>
    <mergeCell ref="AG57:AH57"/>
    <mergeCell ref="AJ57:AK57"/>
    <mergeCell ref="AG58:AH58"/>
    <mergeCell ref="AJ58:AK58"/>
    <mergeCell ref="V64:W64"/>
    <mergeCell ref="AG64:AH64"/>
    <mergeCell ref="AJ64:AK64"/>
    <mergeCell ref="E65:F65"/>
    <mergeCell ref="AJ65:AK65"/>
    <mergeCell ref="H65:I65"/>
    <mergeCell ref="S65:T65"/>
    <mergeCell ref="V65:W65"/>
    <mergeCell ref="AG65:AH65"/>
    <mergeCell ref="A1:C1"/>
    <mergeCell ref="AZ2:AZ3"/>
    <mergeCell ref="S63:T63"/>
    <mergeCell ref="V63:W63"/>
    <mergeCell ref="AJ62:AK62"/>
    <mergeCell ref="AJ61:AK61"/>
    <mergeCell ref="AG59:AH59"/>
    <mergeCell ref="AG60:AH60"/>
    <mergeCell ref="AG61:AH61"/>
    <mergeCell ref="AG62:AH62"/>
  </mergeCells>
  <printOptions gridLines="1" horizontalCentered="1" verticalCentered="1"/>
  <pageMargins left="0" right="0" top="0" bottom="0.1968503937007874" header="0" footer="0"/>
  <pageSetup fitToHeight="5" fitToWidth="5" horizontalDpi="600" verticalDpi="600" orientation="landscape" paperSize="9" scale="34" r:id="rId1"/>
  <headerFooter alignWithMargins="0">
    <oddFooter>&amp;RFihp 80 - 3 Giudici - Libero</oddFooter>
  </headerFooter>
  <colBreaks count="1" manualBreakCount="1">
    <brk id="58" max="82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Foglio6">
    <tabColor indexed="44"/>
  </sheetPr>
  <dimension ref="A1:Y65"/>
  <sheetViews>
    <sheetView showGridLines="0" zoomScale="80" zoomScaleNormal="80" zoomScalePageLayoutView="0" workbookViewId="0" topLeftCell="A2">
      <selection activeCell="Z20" sqref="Z20"/>
    </sheetView>
  </sheetViews>
  <sheetFormatPr defaultColWidth="9.140625" defaultRowHeight="12.75"/>
  <cols>
    <col min="1" max="1" width="5.7109375" style="69" customWidth="1"/>
    <col min="2" max="2" width="0.13671875" style="69" customWidth="1"/>
    <col min="3" max="3" width="25.57421875" style="69" bestFit="1" customWidth="1"/>
    <col min="4" max="4" width="7.28125" style="69" bestFit="1" customWidth="1"/>
    <col min="5" max="5" width="40.421875" style="69" customWidth="1"/>
    <col min="6" max="17" width="7.7109375" style="76" hidden="1" customWidth="1"/>
    <col min="18" max="21" width="7.7109375" style="69" customWidth="1"/>
    <col min="22" max="22" width="14.421875" style="69" customWidth="1"/>
    <col min="23" max="23" width="5.8515625" style="69" customWidth="1"/>
    <col min="24" max="24" width="9.140625" style="72" customWidth="1"/>
    <col min="25" max="25" width="4.57421875" style="69" bestFit="1" customWidth="1"/>
    <col min="26" max="26" width="90.140625" style="69" customWidth="1"/>
    <col min="27" max="27" width="9.140625" style="69" customWidth="1"/>
    <col min="28" max="28" width="42.421875" style="69" bestFit="1" customWidth="1"/>
    <col min="29" max="16384" width="9.140625" style="69" customWidth="1"/>
  </cols>
  <sheetData>
    <row r="1" spans="1:25" ht="29.25" customHeight="1" hidden="1">
      <c r="A1" s="168">
        <f>Dati!A1</f>
        <v>0</v>
      </c>
      <c r="B1" s="169"/>
      <c r="C1" s="170"/>
      <c r="D1" s="165" t="str">
        <f>Dati!E1</f>
        <v>CAMPIONATO ITALIANO FISR 2017</v>
      </c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7"/>
      <c r="R1" s="173">
        <f>Dati!D1</f>
        <v>42893</v>
      </c>
      <c r="S1" s="174"/>
      <c r="T1" s="174"/>
      <c r="U1" s="174"/>
      <c r="V1" s="175"/>
      <c r="W1" s="70"/>
      <c r="X1" s="71"/>
      <c r="Y1" s="72"/>
    </row>
    <row r="2" spans="1:25" ht="7.5" customHeight="1">
      <c r="A2" s="171" t="str">
        <f>Dati!A2</f>
        <v>POS</v>
      </c>
      <c r="B2" s="93" t="str">
        <f>Dati!B2</f>
        <v>ING</v>
      </c>
      <c r="C2" s="163" t="str">
        <f>Dati!C2</f>
        <v>NOME</v>
      </c>
      <c r="D2" s="163" t="s">
        <v>38</v>
      </c>
      <c r="E2" s="163" t="str">
        <f>Dati!D2</f>
        <v>SOCIETA'</v>
      </c>
      <c r="F2" s="94" t="str">
        <f>Dati!E2</f>
        <v>A :</v>
      </c>
      <c r="G2" s="94"/>
      <c r="H2" s="94"/>
      <c r="I2" s="95"/>
      <c r="J2" s="94" t="str">
        <f>Dati!S2</f>
        <v>B :</v>
      </c>
      <c r="K2" s="94"/>
      <c r="L2" s="94"/>
      <c r="M2" s="95"/>
      <c r="N2" s="94" t="str">
        <f>Dati!AG2</f>
        <v>C :</v>
      </c>
      <c r="O2" s="94"/>
      <c r="P2" s="94"/>
      <c r="Q2" s="95"/>
      <c r="R2" s="164" t="str">
        <f>Dati!AU2</f>
        <v>GEN VIT.</v>
      </c>
      <c r="S2" s="164" t="s">
        <v>12</v>
      </c>
      <c r="T2" s="164" t="str">
        <f>Dati!BB2</f>
        <v>PUNT ART.</v>
      </c>
      <c r="U2" s="164" t="str">
        <f>Dati!BC2</f>
        <v>TOT VITT</v>
      </c>
      <c r="V2" s="164" t="str">
        <f>Dati!BD2</f>
        <v>TOT PUNTI</v>
      </c>
      <c r="W2" s="172" t="str">
        <f>Dati!BE2</f>
        <v>POS</v>
      </c>
      <c r="X2" s="74"/>
      <c r="Y2" s="72"/>
    </row>
    <row r="3" spans="1:25" ht="7.5" customHeight="1">
      <c r="A3" s="171"/>
      <c r="B3" s="93"/>
      <c r="C3" s="163"/>
      <c r="D3" s="163"/>
      <c r="E3" s="163"/>
      <c r="F3" s="94" t="str">
        <f>Dati!E3</f>
        <v>TEC</v>
      </c>
      <c r="G3" s="94" t="str">
        <f>Dati!H3</f>
        <v>ART</v>
      </c>
      <c r="H3" s="94" t="str">
        <f>Dati!J3</f>
        <v>TOT</v>
      </c>
      <c r="I3" s="95" t="str">
        <f>Dati!K3</f>
        <v>VIT.</v>
      </c>
      <c r="J3" s="94" t="str">
        <f>Dati!S3</f>
        <v>TEC</v>
      </c>
      <c r="K3" s="94" t="str">
        <f>Dati!V3</f>
        <v>ART</v>
      </c>
      <c r="L3" s="94" t="str">
        <f>Dati!X3</f>
        <v>TOT</v>
      </c>
      <c r="M3" s="95" t="str">
        <f>Dati!Y3</f>
        <v>VIT.</v>
      </c>
      <c r="N3" s="94" t="str">
        <f>Dati!AG3</f>
        <v>TEC</v>
      </c>
      <c r="O3" s="94" t="str">
        <f>Dati!AJ3</f>
        <v>ART</v>
      </c>
      <c r="P3" s="94" t="str">
        <f>Dati!AL3</f>
        <v>TOT</v>
      </c>
      <c r="Q3" s="95" t="str">
        <f>Dati!AM3</f>
        <v>VIT.</v>
      </c>
      <c r="R3" s="164"/>
      <c r="S3" s="164"/>
      <c r="T3" s="164"/>
      <c r="U3" s="164"/>
      <c r="V3" s="164"/>
      <c r="W3" s="172"/>
      <c r="X3" s="74"/>
      <c r="Y3" s="72"/>
    </row>
    <row r="4" spans="1:25" ht="4.5" customHeight="1">
      <c r="A4" s="82" t="s">
        <v>18</v>
      </c>
      <c r="B4" s="83" t="s">
        <v>19</v>
      </c>
      <c r="C4" s="84" t="s">
        <v>20</v>
      </c>
      <c r="D4" s="85"/>
      <c r="E4" s="84" t="s">
        <v>37</v>
      </c>
      <c r="F4" s="78" t="s">
        <v>21</v>
      </c>
      <c r="G4" s="79" t="s">
        <v>22</v>
      </c>
      <c r="H4" s="79" t="s">
        <v>23</v>
      </c>
      <c r="I4" s="80" t="s">
        <v>24</v>
      </c>
      <c r="J4" s="79" t="s">
        <v>25</v>
      </c>
      <c r="K4" s="79" t="s">
        <v>26</v>
      </c>
      <c r="L4" s="79" t="s">
        <v>27</v>
      </c>
      <c r="M4" s="80" t="s">
        <v>26</v>
      </c>
      <c r="N4" s="79" t="s">
        <v>28</v>
      </c>
      <c r="O4" s="79" t="s">
        <v>29</v>
      </c>
      <c r="P4" s="79" t="s">
        <v>30</v>
      </c>
      <c r="Q4" s="81" t="s">
        <v>31</v>
      </c>
      <c r="R4" s="86" t="s">
        <v>32</v>
      </c>
      <c r="S4" s="86" t="s">
        <v>33</v>
      </c>
      <c r="T4" s="86" t="s">
        <v>34</v>
      </c>
      <c r="U4" s="86" t="s">
        <v>35</v>
      </c>
      <c r="V4" s="86" t="s">
        <v>36</v>
      </c>
      <c r="W4" s="73"/>
      <c r="X4" s="74"/>
      <c r="Y4" s="72"/>
    </row>
    <row r="5" spans="1:25" ht="15" customHeight="1">
      <c r="A5" s="87">
        <f>Dati!A4</f>
        <v>1</v>
      </c>
      <c r="B5" s="88">
        <f>Dati!B5</f>
        <v>2</v>
      </c>
      <c r="C5" s="89" t="str">
        <f>Dati!C4</f>
        <v> </v>
      </c>
      <c r="D5" s="90" t="str">
        <f>'Ordine Entrata'!C4</f>
        <v> </v>
      </c>
      <c r="E5" s="89" t="str">
        <f>Dati!D4</f>
        <v> </v>
      </c>
      <c r="F5" s="91">
        <f>Dati!E4</f>
        <v>0</v>
      </c>
      <c r="G5" s="91">
        <f>Dati!H4</f>
        <v>0</v>
      </c>
      <c r="H5" s="91">
        <f>Dati!J4</f>
        <v>0</v>
      </c>
      <c r="I5" s="92">
        <f>Dati!R4</f>
        <v>-40.5</v>
      </c>
      <c r="J5" s="91">
        <f>Dati!S4</f>
        <v>0</v>
      </c>
      <c r="K5" s="91">
        <f>Dati!V4</f>
        <v>0</v>
      </c>
      <c r="L5" s="91">
        <f>Dati!X4</f>
        <v>0</v>
      </c>
      <c r="M5" s="92">
        <f>Dati!AF4</f>
        <v>-40.5</v>
      </c>
      <c r="N5" s="91">
        <f>Dati!AG4</f>
        <v>0</v>
      </c>
      <c r="O5" s="91">
        <f>Dati!AJ4</f>
        <v>0</v>
      </c>
      <c r="P5" s="91">
        <f>Dati!AL4</f>
        <v>0</v>
      </c>
      <c r="Q5" s="92">
        <f>Dati!AT4</f>
        <v>-40.5</v>
      </c>
      <c r="R5" s="92">
        <f>Dati!AX4</f>
        <v>-40.5</v>
      </c>
      <c r="S5" s="92">
        <f>Dati!BA4</f>
        <v>118.5</v>
      </c>
      <c r="T5" s="92">
        <f>Dati!BB4/10</f>
        <v>0</v>
      </c>
      <c r="U5" s="92">
        <f>Dati!BC4</f>
        <v>-121.5</v>
      </c>
      <c r="V5" s="92">
        <f>(H5+L5+P5)/10</f>
        <v>0</v>
      </c>
      <c r="W5" s="75">
        <f>Dati!BF4</f>
        <v>1</v>
      </c>
      <c r="X5" s="74"/>
      <c r="Y5" s="72"/>
    </row>
    <row r="6" spans="1:23" ht="15">
      <c r="A6" s="87">
        <f>Dati!A5</f>
        <v>1</v>
      </c>
      <c r="B6" s="88">
        <f>Dati!B6</f>
        <v>3</v>
      </c>
      <c r="C6" s="89" t="str">
        <f>Dati!C5</f>
        <v> </v>
      </c>
      <c r="D6" s="90" t="str">
        <f>'Ordine Entrata'!C5</f>
        <v> </v>
      </c>
      <c r="E6" s="89" t="str">
        <f>Dati!D5</f>
        <v> </v>
      </c>
      <c r="F6" s="91">
        <f>Dati!E5</f>
        <v>0</v>
      </c>
      <c r="G6" s="91">
        <f>Dati!H5</f>
        <v>0</v>
      </c>
      <c r="H6" s="91">
        <f>Dati!J5</f>
        <v>0</v>
      </c>
      <c r="I6" s="92">
        <f>Dati!R5</f>
        <v>-40.5</v>
      </c>
      <c r="J6" s="91">
        <f>Dati!S5</f>
        <v>0</v>
      </c>
      <c r="K6" s="91">
        <f>Dati!V5</f>
        <v>0</v>
      </c>
      <c r="L6" s="91">
        <f>Dati!X5</f>
        <v>0</v>
      </c>
      <c r="M6" s="92">
        <f>Dati!AF5</f>
        <v>-40.5</v>
      </c>
      <c r="N6" s="91">
        <f>Dati!AG5</f>
        <v>0</v>
      </c>
      <c r="O6" s="91">
        <f>Dati!AJ5</f>
        <v>0</v>
      </c>
      <c r="P6" s="91">
        <f>Dati!AL5</f>
        <v>0</v>
      </c>
      <c r="Q6" s="92">
        <f>Dati!AT5</f>
        <v>-40.5</v>
      </c>
      <c r="R6" s="92">
        <f>Dati!AX5</f>
        <v>-40.5</v>
      </c>
      <c r="S6" s="92">
        <f>Dati!BA5</f>
        <v>118.5</v>
      </c>
      <c r="T6" s="92">
        <f>Dati!BB5/10</f>
        <v>0</v>
      </c>
      <c r="U6" s="92">
        <f>Dati!BC5</f>
        <v>-121.5</v>
      </c>
      <c r="V6" s="92">
        <f aca="true" t="shared" si="0" ref="V6:V65">(H6+L6+P6)/10</f>
        <v>0</v>
      </c>
      <c r="W6" s="75">
        <f>Dati!BF5</f>
        <v>1</v>
      </c>
    </row>
    <row r="7" spans="1:23" ht="15">
      <c r="A7" s="87">
        <f>Dati!A6</f>
        <v>1</v>
      </c>
      <c r="B7" s="88">
        <f>Dati!B7</f>
        <v>4</v>
      </c>
      <c r="C7" s="89" t="str">
        <f>Dati!C6</f>
        <v> </v>
      </c>
      <c r="D7" s="90" t="str">
        <f>'Ordine Entrata'!C6</f>
        <v> </v>
      </c>
      <c r="E7" s="89" t="str">
        <f>Dati!D6</f>
        <v> </v>
      </c>
      <c r="F7" s="91">
        <f>Dati!E6</f>
        <v>0</v>
      </c>
      <c r="G7" s="91">
        <f>Dati!H6</f>
        <v>0</v>
      </c>
      <c r="H7" s="91">
        <f>Dati!J6</f>
        <v>0</v>
      </c>
      <c r="I7" s="92">
        <f>Dati!R6</f>
        <v>-40.5</v>
      </c>
      <c r="J7" s="91">
        <f>Dati!S6</f>
        <v>0</v>
      </c>
      <c r="K7" s="91">
        <f>Dati!V6</f>
        <v>0</v>
      </c>
      <c r="L7" s="91">
        <f>Dati!X6</f>
        <v>0</v>
      </c>
      <c r="M7" s="92">
        <f>Dati!AF6</f>
        <v>-40.5</v>
      </c>
      <c r="N7" s="91">
        <f>Dati!AG6</f>
        <v>0</v>
      </c>
      <c r="O7" s="91">
        <f>Dati!AJ6</f>
        <v>0</v>
      </c>
      <c r="P7" s="91">
        <f>Dati!AL6</f>
        <v>0</v>
      </c>
      <c r="Q7" s="92">
        <f>Dati!AT6</f>
        <v>-40.5</v>
      </c>
      <c r="R7" s="92">
        <f>Dati!AX6</f>
        <v>-40.5</v>
      </c>
      <c r="S7" s="92">
        <f>Dati!BA6</f>
        <v>118.5</v>
      </c>
      <c r="T7" s="92">
        <f>Dati!BB6/10</f>
        <v>0</v>
      </c>
      <c r="U7" s="92">
        <f>Dati!BC6</f>
        <v>-121.5</v>
      </c>
      <c r="V7" s="92">
        <f t="shared" si="0"/>
        <v>0</v>
      </c>
      <c r="W7" s="75">
        <f>Dati!BF6</f>
        <v>1</v>
      </c>
    </row>
    <row r="8" spans="1:23" ht="15">
      <c r="A8" s="87">
        <f>Dati!A7</f>
        <v>1</v>
      </c>
      <c r="B8" s="88">
        <f>Dati!B8</f>
        <v>5</v>
      </c>
      <c r="C8" s="89" t="str">
        <f>Dati!C7</f>
        <v> </v>
      </c>
      <c r="D8" s="90" t="str">
        <f>'Ordine Entrata'!C7</f>
        <v> </v>
      </c>
      <c r="E8" s="89" t="str">
        <f>Dati!D7</f>
        <v> </v>
      </c>
      <c r="F8" s="91">
        <f>Dati!E7</f>
        <v>0</v>
      </c>
      <c r="G8" s="91">
        <f>Dati!H7</f>
        <v>0</v>
      </c>
      <c r="H8" s="91">
        <f>Dati!J7</f>
        <v>0</v>
      </c>
      <c r="I8" s="92">
        <f>Dati!R7</f>
        <v>-40.5</v>
      </c>
      <c r="J8" s="91">
        <f>Dati!S7</f>
        <v>0</v>
      </c>
      <c r="K8" s="91">
        <f>Dati!V7</f>
        <v>0</v>
      </c>
      <c r="L8" s="91">
        <f>Dati!X7</f>
        <v>0</v>
      </c>
      <c r="M8" s="92">
        <f>Dati!AF7</f>
        <v>-40.5</v>
      </c>
      <c r="N8" s="91">
        <f>Dati!AG7</f>
        <v>0</v>
      </c>
      <c r="O8" s="91">
        <f>Dati!AJ7</f>
        <v>0</v>
      </c>
      <c r="P8" s="91">
        <f>Dati!AL7</f>
        <v>0</v>
      </c>
      <c r="Q8" s="92">
        <f>Dati!AT7</f>
        <v>-40.5</v>
      </c>
      <c r="R8" s="92">
        <f>Dati!AX7</f>
        <v>-40.5</v>
      </c>
      <c r="S8" s="92">
        <f>Dati!BA7</f>
        <v>118.5</v>
      </c>
      <c r="T8" s="92">
        <f>Dati!BB7/10</f>
        <v>0</v>
      </c>
      <c r="U8" s="92">
        <f>Dati!BC7</f>
        <v>-121.5</v>
      </c>
      <c r="V8" s="92">
        <f t="shared" si="0"/>
        <v>0</v>
      </c>
      <c r="W8" s="75">
        <f>Dati!BF7</f>
        <v>1</v>
      </c>
    </row>
    <row r="9" spans="1:23" ht="15">
      <c r="A9" s="87">
        <f>Dati!A8</f>
        <v>1</v>
      </c>
      <c r="B9" s="88">
        <f>Dati!B9</f>
        <v>6</v>
      </c>
      <c r="C9" s="89" t="str">
        <f>Dati!C8</f>
        <v> </v>
      </c>
      <c r="D9" s="90" t="str">
        <f>'Ordine Entrata'!C8</f>
        <v> </v>
      </c>
      <c r="E9" s="89" t="str">
        <f>Dati!D8</f>
        <v> </v>
      </c>
      <c r="F9" s="91">
        <f>Dati!E8</f>
        <v>0</v>
      </c>
      <c r="G9" s="91">
        <f>Dati!H8</f>
        <v>0</v>
      </c>
      <c r="H9" s="91">
        <f>Dati!J8</f>
        <v>0</v>
      </c>
      <c r="I9" s="92">
        <f>Dati!R8</f>
        <v>-40.5</v>
      </c>
      <c r="J9" s="91">
        <f>Dati!S8</f>
        <v>0</v>
      </c>
      <c r="K9" s="91">
        <f>Dati!V8</f>
        <v>0</v>
      </c>
      <c r="L9" s="91">
        <f>Dati!X8</f>
        <v>0</v>
      </c>
      <c r="M9" s="92">
        <f>Dati!AF8</f>
        <v>-40.5</v>
      </c>
      <c r="N9" s="91">
        <f>Dati!AG8</f>
        <v>0</v>
      </c>
      <c r="O9" s="91">
        <f>Dati!AJ8</f>
        <v>0</v>
      </c>
      <c r="P9" s="91">
        <f>Dati!AL8</f>
        <v>0</v>
      </c>
      <c r="Q9" s="92">
        <f>Dati!AT8</f>
        <v>-40.5</v>
      </c>
      <c r="R9" s="92">
        <f>Dati!AX8</f>
        <v>-40.5</v>
      </c>
      <c r="S9" s="92">
        <f>Dati!BA8</f>
        <v>118.5</v>
      </c>
      <c r="T9" s="92">
        <f>Dati!BB8/10</f>
        <v>0</v>
      </c>
      <c r="U9" s="92">
        <f>Dati!BC8</f>
        <v>-121.5</v>
      </c>
      <c r="V9" s="92">
        <f t="shared" si="0"/>
        <v>0</v>
      </c>
      <c r="W9" s="75">
        <f>Dati!BF8</f>
        <v>1</v>
      </c>
    </row>
    <row r="10" spans="1:23" ht="15">
      <c r="A10" s="87">
        <f>Dati!A9</f>
        <v>1</v>
      </c>
      <c r="B10" s="88">
        <f>Dati!B10</f>
        <v>7</v>
      </c>
      <c r="C10" s="89" t="str">
        <f>Dati!C9</f>
        <v> </v>
      </c>
      <c r="D10" s="90" t="str">
        <f>'Ordine Entrata'!C9</f>
        <v> </v>
      </c>
      <c r="E10" s="89" t="str">
        <f>Dati!D9</f>
        <v> </v>
      </c>
      <c r="F10" s="91">
        <f>Dati!E9</f>
        <v>0</v>
      </c>
      <c r="G10" s="91">
        <f>Dati!H9</f>
        <v>0</v>
      </c>
      <c r="H10" s="91">
        <f>Dati!J9</f>
        <v>0</v>
      </c>
      <c r="I10" s="92">
        <f>Dati!R9</f>
        <v>-40.5</v>
      </c>
      <c r="J10" s="91">
        <f>Dati!S9</f>
        <v>0</v>
      </c>
      <c r="K10" s="91">
        <f>Dati!V9</f>
        <v>0</v>
      </c>
      <c r="L10" s="91">
        <f>Dati!X9</f>
        <v>0</v>
      </c>
      <c r="M10" s="92">
        <f>Dati!AF9</f>
        <v>-40.5</v>
      </c>
      <c r="N10" s="91">
        <f>Dati!AG9</f>
        <v>0</v>
      </c>
      <c r="O10" s="91">
        <f>Dati!AJ9</f>
        <v>0</v>
      </c>
      <c r="P10" s="91">
        <f>Dati!AL9</f>
        <v>0</v>
      </c>
      <c r="Q10" s="92">
        <f>Dati!AT9</f>
        <v>-40.5</v>
      </c>
      <c r="R10" s="92">
        <f>Dati!AX9</f>
        <v>-40.5</v>
      </c>
      <c r="S10" s="92">
        <f>Dati!BA9</f>
        <v>118.5</v>
      </c>
      <c r="T10" s="92">
        <f>Dati!BB9/10</f>
        <v>0</v>
      </c>
      <c r="U10" s="92">
        <f>Dati!BC9</f>
        <v>-121.5</v>
      </c>
      <c r="V10" s="92">
        <f t="shared" si="0"/>
        <v>0</v>
      </c>
      <c r="W10" s="75">
        <f>Dati!BF9</f>
        <v>1</v>
      </c>
    </row>
    <row r="11" spans="1:23" ht="15">
      <c r="A11" s="87">
        <f>Dati!A10</f>
        <v>1</v>
      </c>
      <c r="B11" s="88">
        <f>Dati!B11</f>
        <v>8</v>
      </c>
      <c r="C11" s="89" t="str">
        <f>Dati!C10</f>
        <v> </v>
      </c>
      <c r="D11" s="90" t="str">
        <f>'Ordine Entrata'!C10</f>
        <v> </v>
      </c>
      <c r="E11" s="89" t="str">
        <f>Dati!D10</f>
        <v> </v>
      </c>
      <c r="F11" s="91">
        <f>Dati!E10</f>
        <v>0</v>
      </c>
      <c r="G11" s="91">
        <f>Dati!H10</f>
        <v>0</v>
      </c>
      <c r="H11" s="91">
        <f>Dati!J10</f>
        <v>0</v>
      </c>
      <c r="I11" s="92">
        <f>Dati!R10</f>
        <v>-40.5</v>
      </c>
      <c r="J11" s="91">
        <f>Dati!S10</f>
        <v>0</v>
      </c>
      <c r="K11" s="91">
        <f>Dati!V10</f>
        <v>0</v>
      </c>
      <c r="L11" s="91">
        <f>Dati!X10</f>
        <v>0</v>
      </c>
      <c r="M11" s="92">
        <f>Dati!AF10</f>
        <v>-40.5</v>
      </c>
      <c r="N11" s="91">
        <f>Dati!AG10</f>
        <v>0</v>
      </c>
      <c r="O11" s="91">
        <f>Dati!AJ10</f>
        <v>0</v>
      </c>
      <c r="P11" s="91">
        <f>Dati!AL10</f>
        <v>0</v>
      </c>
      <c r="Q11" s="92">
        <f>Dati!AT10</f>
        <v>-40.5</v>
      </c>
      <c r="R11" s="92">
        <f>Dati!AX10</f>
        <v>-40.5</v>
      </c>
      <c r="S11" s="92">
        <f>Dati!BA10</f>
        <v>118.5</v>
      </c>
      <c r="T11" s="92">
        <f>Dati!BB10/10</f>
        <v>0</v>
      </c>
      <c r="U11" s="92">
        <f>Dati!BC10</f>
        <v>-121.5</v>
      </c>
      <c r="V11" s="92">
        <f t="shared" si="0"/>
        <v>0</v>
      </c>
      <c r="W11" s="75">
        <f>Dati!BF10</f>
        <v>1</v>
      </c>
    </row>
    <row r="12" spans="1:23" ht="15">
      <c r="A12" s="87">
        <f>Dati!A11</f>
        <v>1</v>
      </c>
      <c r="B12" s="88">
        <f>Dati!B12</f>
        <v>9</v>
      </c>
      <c r="C12" s="89" t="str">
        <f>Dati!C11</f>
        <v> </v>
      </c>
      <c r="D12" s="90" t="str">
        <f>'Ordine Entrata'!C11</f>
        <v> </v>
      </c>
      <c r="E12" s="89" t="str">
        <f>Dati!D11</f>
        <v> </v>
      </c>
      <c r="F12" s="91">
        <f>Dati!E11</f>
        <v>0</v>
      </c>
      <c r="G12" s="91">
        <f>Dati!H11</f>
        <v>0</v>
      </c>
      <c r="H12" s="91">
        <f>Dati!J11</f>
        <v>0</v>
      </c>
      <c r="I12" s="92">
        <f>Dati!R11</f>
        <v>-40.5</v>
      </c>
      <c r="J12" s="91">
        <f>Dati!S11</f>
        <v>0</v>
      </c>
      <c r="K12" s="91">
        <f>Dati!V11</f>
        <v>0</v>
      </c>
      <c r="L12" s="91">
        <f>Dati!X11</f>
        <v>0</v>
      </c>
      <c r="M12" s="92">
        <f>Dati!AF11</f>
        <v>-40.5</v>
      </c>
      <c r="N12" s="91">
        <f>Dati!AG11</f>
        <v>0</v>
      </c>
      <c r="O12" s="91">
        <f>Dati!AJ11</f>
        <v>0</v>
      </c>
      <c r="P12" s="91">
        <f>Dati!AL11</f>
        <v>0</v>
      </c>
      <c r="Q12" s="92">
        <f>Dati!AT11</f>
        <v>-40.5</v>
      </c>
      <c r="R12" s="92">
        <f>Dati!AX11</f>
        <v>-40.5</v>
      </c>
      <c r="S12" s="92">
        <f>Dati!BA11</f>
        <v>118.5</v>
      </c>
      <c r="T12" s="92">
        <f>Dati!BB11/10</f>
        <v>0</v>
      </c>
      <c r="U12" s="92">
        <f>Dati!BC11</f>
        <v>-121.5</v>
      </c>
      <c r="V12" s="92">
        <f t="shared" si="0"/>
        <v>0</v>
      </c>
      <c r="W12" s="75">
        <f>Dati!BF11</f>
        <v>1</v>
      </c>
    </row>
    <row r="13" spans="1:23" ht="15">
      <c r="A13" s="87">
        <f>Dati!A12</f>
        <v>1</v>
      </c>
      <c r="B13" s="88">
        <f>Dati!B13</f>
        <v>10</v>
      </c>
      <c r="C13" s="89" t="str">
        <f>Dati!C12</f>
        <v> </v>
      </c>
      <c r="D13" s="90" t="str">
        <f>'Ordine Entrata'!C12</f>
        <v> </v>
      </c>
      <c r="E13" s="89" t="str">
        <f>Dati!D12</f>
        <v> </v>
      </c>
      <c r="F13" s="91">
        <f>Dati!E12</f>
        <v>0</v>
      </c>
      <c r="G13" s="91">
        <f>Dati!H12</f>
        <v>0</v>
      </c>
      <c r="H13" s="91">
        <f>Dati!J12</f>
        <v>0</v>
      </c>
      <c r="I13" s="92">
        <f>Dati!R12</f>
        <v>-40.5</v>
      </c>
      <c r="J13" s="91">
        <f>Dati!S12</f>
        <v>0</v>
      </c>
      <c r="K13" s="91">
        <f>Dati!V12</f>
        <v>0</v>
      </c>
      <c r="L13" s="91">
        <f>Dati!X12</f>
        <v>0</v>
      </c>
      <c r="M13" s="92">
        <f>Dati!AF12</f>
        <v>-40.5</v>
      </c>
      <c r="N13" s="91">
        <f>Dati!AG12</f>
        <v>0</v>
      </c>
      <c r="O13" s="91">
        <f>Dati!AJ12</f>
        <v>0</v>
      </c>
      <c r="P13" s="91">
        <f>Dati!AL12</f>
        <v>0</v>
      </c>
      <c r="Q13" s="92">
        <f>Dati!AT12</f>
        <v>-40.5</v>
      </c>
      <c r="R13" s="92">
        <f>Dati!AX12</f>
        <v>-40.5</v>
      </c>
      <c r="S13" s="92">
        <f>Dati!BA12</f>
        <v>118.5</v>
      </c>
      <c r="T13" s="92">
        <f>Dati!BB12/10</f>
        <v>0</v>
      </c>
      <c r="U13" s="92">
        <f>Dati!BC12</f>
        <v>-121.5</v>
      </c>
      <c r="V13" s="92">
        <f t="shared" si="0"/>
        <v>0</v>
      </c>
      <c r="W13" s="75">
        <f>Dati!BF12</f>
        <v>1</v>
      </c>
    </row>
    <row r="14" spans="1:23" ht="15">
      <c r="A14" s="87">
        <f>Dati!A13</f>
        <v>1</v>
      </c>
      <c r="B14" s="88">
        <f>Dati!B14</f>
        <v>11</v>
      </c>
      <c r="C14" s="89" t="str">
        <f>Dati!C13</f>
        <v> </v>
      </c>
      <c r="D14" s="90" t="str">
        <f>'Ordine Entrata'!C13</f>
        <v> </v>
      </c>
      <c r="E14" s="89" t="str">
        <f>Dati!D13</f>
        <v> </v>
      </c>
      <c r="F14" s="91">
        <f>Dati!E13</f>
        <v>0</v>
      </c>
      <c r="G14" s="91">
        <f>Dati!H13</f>
        <v>0</v>
      </c>
      <c r="H14" s="91">
        <f>Dati!J13</f>
        <v>0</v>
      </c>
      <c r="I14" s="92">
        <f>Dati!R13</f>
        <v>-40.5</v>
      </c>
      <c r="J14" s="91">
        <f>Dati!S13</f>
        <v>0</v>
      </c>
      <c r="K14" s="91">
        <f>Dati!V13</f>
        <v>0</v>
      </c>
      <c r="L14" s="91">
        <f>Dati!X13</f>
        <v>0</v>
      </c>
      <c r="M14" s="92">
        <f>Dati!AF13</f>
        <v>-40.5</v>
      </c>
      <c r="N14" s="91">
        <f>Dati!AG13</f>
        <v>0</v>
      </c>
      <c r="O14" s="91">
        <f>Dati!AJ13</f>
        <v>0</v>
      </c>
      <c r="P14" s="91">
        <f>Dati!AL13</f>
        <v>0</v>
      </c>
      <c r="Q14" s="92">
        <f>Dati!AT13</f>
        <v>-40.5</v>
      </c>
      <c r="R14" s="92">
        <f>Dati!AX13</f>
        <v>-40.5</v>
      </c>
      <c r="S14" s="92">
        <f>Dati!BA13</f>
        <v>118.5</v>
      </c>
      <c r="T14" s="92">
        <f>Dati!BB13/10</f>
        <v>0</v>
      </c>
      <c r="U14" s="92">
        <f>Dati!BC13</f>
        <v>-121.5</v>
      </c>
      <c r="V14" s="92">
        <f t="shared" si="0"/>
        <v>0</v>
      </c>
      <c r="W14" s="75">
        <f>Dati!BF13</f>
        <v>1</v>
      </c>
    </row>
    <row r="15" spans="1:23" ht="15">
      <c r="A15" s="87">
        <f>Dati!A14</f>
        <v>1</v>
      </c>
      <c r="B15" s="88">
        <f>Dati!B15</f>
        <v>12</v>
      </c>
      <c r="C15" s="89" t="str">
        <f>Dati!C14</f>
        <v> </v>
      </c>
      <c r="D15" s="90" t="str">
        <f>'Ordine Entrata'!C14</f>
        <v> </v>
      </c>
      <c r="E15" s="89" t="str">
        <f>Dati!D14</f>
        <v> </v>
      </c>
      <c r="F15" s="91">
        <f>Dati!E14</f>
        <v>0</v>
      </c>
      <c r="G15" s="91">
        <f>Dati!H14</f>
        <v>0</v>
      </c>
      <c r="H15" s="91">
        <f>Dati!J14</f>
        <v>0</v>
      </c>
      <c r="I15" s="92">
        <f>Dati!R14</f>
        <v>-40.5</v>
      </c>
      <c r="J15" s="91">
        <f>Dati!S14</f>
        <v>0</v>
      </c>
      <c r="K15" s="91">
        <f>Dati!V14</f>
        <v>0</v>
      </c>
      <c r="L15" s="91">
        <f>Dati!X14</f>
        <v>0</v>
      </c>
      <c r="M15" s="92">
        <f>Dati!AF14</f>
        <v>-40.5</v>
      </c>
      <c r="N15" s="91">
        <f>Dati!AG14</f>
        <v>0</v>
      </c>
      <c r="O15" s="91">
        <f>Dati!AJ14</f>
        <v>0</v>
      </c>
      <c r="P15" s="91">
        <f>Dati!AL14</f>
        <v>0</v>
      </c>
      <c r="Q15" s="92">
        <f>Dati!AT14</f>
        <v>-40.5</v>
      </c>
      <c r="R15" s="92">
        <f>Dati!AX14</f>
        <v>-40.5</v>
      </c>
      <c r="S15" s="92">
        <f>Dati!BA14</f>
        <v>118.5</v>
      </c>
      <c r="T15" s="92">
        <f>Dati!BB14/10</f>
        <v>0</v>
      </c>
      <c r="U15" s="92">
        <f>Dati!BC14</f>
        <v>-121.5</v>
      </c>
      <c r="V15" s="92">
        <f t="shared" si="0"/>
        <v>0</v>
      </c>
      <c r="W15" s="75">
        <f>Dati!BF14</f>
        <v>1</v>
      </c>
    </row>
    <row r="16" spans="1:23" ht="15">
      <c r="A16" s="87">
        <f>Dati!A15</f>
        <v>1</v>
      </c>
      <c r="B16" s="88">
        <f>Dati!B16</f>
        <v>13</v>
      </c>
      <c r="C16" s="89" t="str">
        <f>Dati!C15</f>
        <v> </v>
      </c>
      <c r="D16" s="90" t="str">
        <f>'Ordine Entrata'!C15</f>
        <v> </v>
      </c>
      <c r="E16" s="89" t="str">
        <f>Dati!D15</f>
        <v> </v>
      </c>
      <c r="F16" s="91">
        <f>Dati!E15</f>
        <v>0</v>
      </c>
      <c r="G16" s="91">
        <f>Dati!H15</f>
        <v>0</v>
      </c>
      <c r="H16" s="91">
        <f>Dati!J15</f>
        <v>0</v>
      </c>
      <c r="I16" s="92">
        <f>Dati!R15</f>
        <v>-40.5</v>
      </c>
      <c r="J16" s="91">
        <f>Dati!S15</f>
        <v>0</v>
      </c>
      <c r="K16" s="91">
        <f>Dati!V15</f>
        <v>0</v>
      </c>
      <c r="L16" s="91">
        <f>Dati!X15</f>
        <v>0</v>
      </c>
      <c r="M16" s="92">
        <f>Dati!AF15</f>
        <v>-40.5</v>
      </c>
      <c r="N16" s="91">
        <f>Dati!AG15</f>
        <v>0</v>
      </c>
      <c r="O16" s="91">
        <f>Dati!AJ15</f>
        <v>0</v>
      </c>
      <c r="P16" s="91">
        <f>Dati!AL15</f>
        <v>0</v>
      </c>
      <c r="Q16" s="92">
        <f>Dati!AT15</f>
        <v>-40.5</v>
      </c>
      <c r="R16" s="92">
        <f>Dati!AX15</f>
        <v>-40.5</v>
      </c>
      <c r="S16" s="92">
        <f>Dati!BA15</f>
        <v>118.5</v>
      </c>
      <c r="T16" s="92">
        <f>Dati!BB15/10</f>
        <v>0</v>
      </c>
      <c r="U16" s="92">
        <f>Dati!BC15</f>
        <v>-121.5</v>
      </c>
      <c r="V16" s="92">
        <f t="shared" si="0"/>
        <v>0</v>
      </c>
      <c r="W16" s="75">
        <f>Dati!BF15</f>
        <v>1</v>
      </c>
    </row>
    <row r="17" spans="1:23" ht="15">
      <c r="A17" s="87">
        <f>Dati!A16</f>
        <v>1</v>
      </c>
      <c r="B17" s="88">
        <f>Dati!B17</f>
        <v>14</v>
      </c>
      <c r="C17" s="89" t="str">
        <f>Dati!C16</f>
        <v> </v>
      </c>
      <c r="D17" s="90" t="str">
        <f>'Ordine Entrata'!C16</f>
        <v> </v>
      </c>
      <c r="E17" s="89" t="str">
        <f>Dati!D16</f>
        <v> </v>
      </c>
      <c r="F17" s="91">
        <f>Dati!E16</f>
        <v>0</v>
      </c>
      <c r="G17" s="91">
        <f>Dati!H16</f>
        <v>0</v>
      </c>
      <c r="H17" s="91">
        <f>Dati!J16</f>
        <v>0</v>
      </c>
      <c r="I17" s="92">
        <f>Dati!R16</f>
        <v>-40.5</v>
      </c>
      <c r="J17" s="91">
        <f>Dati!S16</f>
        <v>0</v>
      </c>
      <c r="K17" s="91">
        <f>Dati!V16</f>
        <v>0</v>
      </c>
      <c r="L17" s="91">
        <f>Dati!X16</f>
        <v>0</v>
      </c>
      <c r="M17" s="92">
        <f>Dati!AF16</f>
        <v>-40.5</v>
      </c>
      <c r="N17" s="91">
        <f>Dati!AG16</f>
        <v>0</v>
      </c>
      <c r="O17" s="91">
        <f>Dati!AJ16</f>
        <v>0</v>
      </c>
      <c r="P17" s="91">
        <f>Dati!AL16</f>
        <v>0</v>
      </c>
      <c r="Q17" s="92">
        <f>Dati!AT16</f>
        <v>-40.5</v>
      </c>
      <c r="R17" s="92">
        <f>Dati!AX16</f>
        <v>-40.5</v>
      </c>
      <c r="S17" s="92">
        <f>Dati!BA16</f>
        <v>118.5</v>
      </c>
      <c r="T17" s="92">
        <f>Dati!BB16/10</f>
        <v>0</v>
      </c>
      <c r="U17" s="92">
        <f>Dati!BC16</f>
        <v>-121.5</v>
      </c>
      <c r="V17" s="92">
        <f t="shared" si="0"/>
        <v>0</v>
      </c>
      <c r="W17" s="75">
        <f>Dati!BF16</f>
        <v>1</v>
      </c>
    </row>
    <row r="18" spans="1:23" ht="15">
      <c r="A18" s="87">
        <f>Dati!A17</f>
        <v>1</v>
      </c>
      <c r="B18" s="88">
        <f>Dati!B18</f>
        <v>15</v>
      </c>
      <c r="C18" s="89" t="str">
        <f>Dati!C17</f>
        <v> </v>
      </c>
      <c r="D18" s="90" t="str">
        <f>'Ordine Entrata'!C17</f>
        <v> </v>
      </c>
      <c r="E18" s="89" t="str">
        <f>Dati!D17</f>
        <v> </v>
      </c>
      <c r="F18" s="91">
        <f>Dati!E17</f>
        <v>0</v>
      </c>
      <c r="G18" s="91">
        <f>Dati!H17</f>
        <v>0</v>
      </c>
      <c r="H18" s="91">
        <f>Dati!J17</f>
        <v>0</v>
      </c>
      <c r="I18" s="92">
        <f>Dati!R17</f>
        <v>-40.5</v>
      </c>
      <c r="J18" s="91">
        <f>Dati!S17</f>
        <v>0</v>
      </c>
      <c r="K18" s="91">
        <f>Dati!V17</f>
        <v>0</v>
      </c>
      <c r="L18" s="91">
        <f>Dati!X17</f>
        <v>0</v>
      </c>
      <c r="M18" s="92">
        <f>Dati!AF17</f>
        <v>-40.5</v>
      </c>
      <c r="N18" s="91">
        <f>Dati!AG17</f>
        <v>0</v>
      </c>
      <c r="O18" s="91">
        <f>Dati!AJ17</f>
        <v>0</v>
      </c>
      <c r="P18" s="91">
        <f>Dati!AL17</f>
        <v>0</v>
      </c>
      <c r="Q18" s="92">
        <f>Dati!AT17</f>
        <v>-40.5</v>
      </c>
      <c r="R18" s="92">
        <f>Dati!AX17</f>
        <v>-40.5</v>
      </c>
      <c r="S18" s="92">
        <f>Dati!BA17</f>
        <v>118.5</v>
      </c>
      <c r="T18" s="92">
        <f>Dati!BB17/10</f>
        <v>0</v>
      </c>
      <c r="U18" s="92">
        <f>Dati!BC17</f>
        <v>-121.5</v>
      </c>
      <c r="V18" s="92">
        <f t="shared" si="0"/>
        <v>0</v>
      </c>
      <c r="W18" s="75">
        <f>Dati!BF17</f>
        <v>1</v>
      </c>
    </row>
    <row r="19" spans="1:23" ht="15">
      <c r="A19" s="87">
        <f>Dati!A18</f>
        <v>1</v>
      </c>
      <c r="B19" s="88">
        <f>Dati!B19</f>
        <v>16</v>
      </c>
      <c r="C19" s="89" t="str">
        <f>Dati!C18</f>
        <v> </v>
      </c>
      <c r="D19" s="90" t="str">
        <f>'Ordine Entrata'!C18</f>
        <v> </v>
      </c>
      <c r="E19" s="89" t="str">
        <f>Dati!D18</f>
        <v> </v>
      </c>
      <c r="F19" s="91">
        <f>Dati!E18</f>
        <v>0</v>
      </c>
      <c r="G19" s="91">
        <f>Dati!H18</f>
        <v>0</v>
      </c>
      <c r="H19" s="91">
        <f>Dati!J18</f>
        <v>0</v>
      </c>
      <c r="I19" s="92">
        <f>Dati!R18</f>
        <v>-40.5</v>
      </c>
      <c r="J19" s="91">
        <f>Dati!S18</f>
        <v>0</v>
      </c>
      <c r="K19" s="91">
        <f>Dati!V18</f>
        <v>0</v>
      </c>
      <c r="L19" s="91">
        <f>Dati!X18</f>
        <v>0</v>
      </c>
      <c r="M19" s="92">
        <f>Dati!AF18</f>
        <v>-40.5</v>
      </c>
      <c r="N19" s="91">
        <f>Dati!AG18</f>
        <v>0</v>
      </c>
      <c r="O19" s="91">
        <f>Dati!AJ18</f>
        <v>0</v>
      </c>
      <c r="P19" s="91">
        <f>Dati!AL18</f>
        <v>0</v>
      </c>
      <c r="Q19" s="92">
        <f>Dati!AT18</f>
        <v>-40.5</v>
      </c>
      <c r="R19" s="92">
        <f>Dati!AX18</f>
        <v>-40.5</v>
      </c>
      <c r="S19" s="92">
        <f>Dati!BA18</f>
        <v>118.5</v>
      </c>
      <c r="T19" s="92">
        <f>Dati!BB18/10</f>
        <v>0</v>
      </c>
      <c r="U19" s="92">
        <f>Dati!BC18</f>
        <v>-121.5</v>
      </c>
      <c r="V19" s="92">
        <f t="shared" si="0"/>
        <v>0</v>
      </c>
      <c r="W19" s="75">
        <f>Dati!BF18</f>
        <v>1</v>
      </c>
    </row>
    <row r="20" spans="1:23" ht="15">
      <c r="A20" s="87">
        <f>Dati!A19</f>
        <v>1</v>
      </c>
      <c r="B20" s="88">
        <f>Dati!B20</f>
        <v>17</v>
      </c>
      <c r="C20" s="89" t="str">
        <f>Dati!C19</f>
        <v> </v>
      </c>
      <c r="D20" s="90" t="str">
        <f>'Ordine Entrata'!C19</f>
        <v> </v>
      </c>
      <c r="E20" s="89" t="str">
        <f>Dati!D19</f>
        <v> </v>
      </c>
      <c r="F20" s="91">
        <f>Dati!E19</f>
        <v>0</v>
      </c>
      <c r="G20" s="91">
        <f>Dati!H19</f>
        <v>0</v>
      </c>
      <c r="H20" s="91">
        <f>Dati!J19</f>
        <v>0</v>
      </c>
      <c r="I20" s="92">
        <f>Dati!R19</f>
        <v>-40.5</v>
      </c>
      <c r="J20" s="91">
        <f>Dati!S19</f>
        <v>0</v>
      </c>
      <c r="K20" s="91">
        <f>Dati!V19</f>
        <v>0</v>
      </c>
      <c r="L20" s="91">
        <f>Dati!X19</f>
        <v>0</v>
      </c>
      <c r="M20" s="92">
        <f>Dati!AF19</f>
        <v>-40.5</v>
      </c>
      <c r="N20" s="91">
        <f>Dati!AG19</f>
        <v>0</v>
      </c>
      <c r="O20" s="91">
        <f>Dati!AJ19</f>
        <v>0</v>
      </c>
      <c r="P20" s="91">
        <f>Dati!AL19</f>
        <v>0</v>
      </c>
      <c r="Q20" s="92">
        <f>Dati!AT19</f>
        <v>-40.5</v>
      </c>
      <c r="R20" s="92">
        <f>Dati!AX19</f>
        <v>-40.5</v>
      </c>
      <c r="S20" s="92">
        <f>Dati!BA19</f>
        <v>118.5</v>
      </c>
      <c r="T20" s="92">
        <f>Dati!BB19/10</f>
        <v>0</v>
      </c>
      <c r="U20" s="92">
        <f>Dati!BC19</f>
        <v>-121.5</v>
      </c>
      <c r="V20" s="92">
        <f t="shared" si="0"/>
        <v>0</v>
      </c>
      <c r="W20" s="75">
        <f>Dati!BF19</f>
        <v>1</v>
      </c>
    </row>
    <row r="21" spans="1:23" ht="15">
      <c r="A21" s="87">
        <f>Dati!A20</f>
        <v>1</v>
      </c>
      <c r="B21" s="88">
        <f>Dati!B21</f>
        <v>18</v>
      </c>
      <c r="C21" s="89" t="str">
        <f>Dati!C20</f>
        <v> </v>
      </c>
      <c r="D21" s="90" t="str">
        <f>'Ordine Entrata'!C20</f>
        <v> </v>
      </c>
      <c r="E21" s="89" t="str">
        <f>Dati!D20</f>
        <v> </v>
      </c>
      <c r="F21" s="91">
        <f>Dati!E20</f>
        <v>0</v>
      </c>
      <c r="G21" s="91">
        <f>Dati!H20</f>
        <v>0</v>
      </c>
      <c r="H21" s="91">
        <f>Dati!J20</f>
        <v>0</v>
      </c>
      <c r="I21" s="92">
        <f>Dati!R20</f>
        <v>-40.5</v>
      </c>
      <c r="J21" s="91">
        <f>Dati!S20</f>
        <v>0</v>
      </c>
      <c r="K21" s="91">
        <f>Dati!V20</f>
        <v>0</v>
      </c>
      <c r="L21" s="91">
        <f>Dati!X20</f>
        <v>0</v>
      </c>
      <c r="M21" s="92">
        <f>Dati!AF20</f>
        <v>-40.5</v>
      </c>
      <c r="N21" s="91">
        <f>Dati!AG20</f>
        <v>0</v>
      </c>
      <c r="O21" s="91">
        <f>Dati!AJ20</f>
        <v>0</v>
      </c>
      <c r="P21" s="91">
        <f>Dati!AL20</f>
        <v>0</v>
      </c>
      <c r="Q21" s="92">
        <f>Dati!AT20</f>
        <v>-40.5</v>
      </c>
      <c r="R21" s="92">
        <f>Dati!AX20</f>
        <v>-40.5</v>
      </c>
      <c r="S21" s="92">
        <f>Dati!BA20</f>
        <v>118.5</v>
      </c>
      <c r="T21" s="92">
        <f>Dati!BB20/10</f>
        <v>0</v>
      </c>
      <c r="U21" s="92">
        <f>Dati!BC20</f>
        <v>-121.5</v>
      </c>
      <c r="V21" s="92">
        <f t="shared" si="0"/>
        <v>0</v>
      </c>
      <c r="W21" s="75">
        <f>Dati!BF20</f>
        <v>1</v>
      </c>
    </row>
    <row r="22" spans="1:23" ht="15">
      <c r="A22" s="87">
        <f>Dati!A21</f>
        <v>1</v>
      </c>
      <c r="B22" s="88">
        <f>Dati!B22</f>
        <v>19</v>
      </c>
      <c r="C22" s="89" t="str">
        <f>Dati!C21</f>
        <v> </v>
      </c>
      <c r="D22" s="90" t="str">
        <f>'Ordine Entrata'!C21</f>
        <v> </v>
      </c>
      <c r="E22" s="89" t="str">
        <f>Dati!D21</f>
        <v> </v>
      </c>
      <c r="F22" s="91">
        <f>Dati!E21</f>
        <v>0</v>
      </c>
      <c r="G22" s="91">
        <f>Dati!H21</f>
        <v>0</v>
      </c>
      <c r="H22" s="91">
        <f>Dati!J21</f>
        <v>0</v>
      </c>
      <c r="I22" s="92">
        <f>Dati!R21</f>
        <v>-40.5</v>
      </c>
      <c r="J22" s="91">
        <f>Dati!S21</f>
        <v>0</v>
      </c>
      <c r="K22" s="91">
        <f>Dati!V21</f>
        <v>0</v>
      </c>
      <c r="L22" s="91">
        <f>Dati!X21</f>
        <v>0</v>
      </c>
      <c r="M22" s="92">
        <f>Dati!AF21</f>
        <v>-40.5</v>
      </c>
      <c r="N22" s="91">
        <f>Dati!AG21</f>
        <v>0</v>
      </c>
      <c r="O22" s="91">
        <f>Dati!AJ21</f>
        <v>0</v>
      </c>
      <c r="P22" s="91">
        <f>Dati!AL21</f>
        <v>0</v>
      </c>
      <c r="Q22" s="92">
        <f>Dati!AT21</f>
        <v>-40.5</v>
      </c>
      <c r="R22" s="92">
        <f>Dati!AX21</f>
        <v>-40.5</v>
      </c>
      <c r="S22" s="92">
        <f>Dati!BA21</f>
        <v>118.5</v>
      </c>
      <c r="T22" s="92">
        <f>Dati!BB21/10</f>
        <v>0</v>
      </c>
      <c r="U22" s="92">
        <f>Dati!BC21</f>
        <v>-121.5</v>
      </c>
      <c r="V22" s="92">
        <f t="shared" si="0"/>
        <v>0</v>
      </c>
      <c r="W22" s="75">
        <f>Dati!BF21</f>
        <v>1</v>
      </c>
    </row>
    <row r="23" spans="1:23" ht="15">
      <c r="A23" s="87">
        <f>Dati!A22</f>
        <v>1</v>
      </c>
      <c r="B23" s="88">
        <f>Dati!B23</f>
        <v>20</v>
      </c>
      <c r="C23" s="89" t="str">
        <f>Dati!C22</f>
        <v> </v>
      </c>
      <c r="D23" s="90" t="str">
        <f>'Ordine Entrata'!C22</f>
        <v> </v>
      </c>
      <c r="E23" s="89" t="str">
        <f>Dati!D22</f>
        <v> </v>
      </c>
      <c r="F23" s="91">
        <f>Dati!E22</f>
        <v>0</v>
      </c>
      <c r="G23" s="91">
        <f>Dati!H22</f>
        <v>0</v>
      </c>
      <c r="H23" s="91">
        <f>Dati!J22</f>
        <v>0</v>
      </c>
      <c r="I23" s="92">
        <f>Dati!R22</f>
        <v>-40.5</v>
      </c>
      <c r="J23" s="91">
        <f>Dati!S22</f>
        <v>0</v>
      </c>
      <c r="K23" s="91">
        <f>Dati!V22</f>
        <v>0</v>
      </c>
      <c r="L23" s="91">
        <f>Dati!X22</f>
        <v>0</v>
      </c>
      <c r="M23" s="92">
        <f>Dati!AF22</f>
        <v>-40.5</v>
      </c>
      <c r="N23" s="91">
        <f>Dati!AG22</f>
        <v>0</v>
      </c>
      <c r="O23" s="91">
        <f>Dati!AJ22</f>
        <v>0</v>
      </c>
      <c r="P23" s="91">
        <f>Dati!AL22</f>
        <v>0</v>
      </c>
      <c r="Q23" s="92">
        <f>Dati!AT22</f>
        <v>-40.5</v>
      </c>
      <c r="R23" s="92">
        <f>Dati!AX22</f>
        <v>-40.5</v>
      </c>
      <c r="S23" s="92">
        <f>Dati!BA22</f>
        <v>118.5</v>
      </c>
      <c r="T23" s="92">
        <f>Dati!BB22/10</f>
        <v>0</v>
      </c>
      <c r="U23" s="92">
        <f>Dati!BC22</f>
        <v>-121.5</v>
      </c>
      <c r="V23" s="92">
        <f t="shared" si="0"/>
        <v>0</v>
      </c>
      <c r="W23" s="75">
        <f>Dati!BF22</f>
        <v>1</v>
      </c>
    </row>
    <row r="24" spans="1:23" ht="15">
      <c r="A24" s="87">
        <f>Dati!A23</f>
        <v>1</v>
      </c>
      <c r="B24" s="88">
        <f>Dati!B24</f>
        <v>21</v>
      </c>
      <c r="C24" s="89" t="str">
        <f>Dati!C23</f>
        <v> </v>
      </c>
      <c r="D24" s="90" t="str">
        <f>'Ordine Entrata'!C23</f>
        <v> </v>
      </c>
      <c r="E24" s="89" t="str">
        <f>Dati!D23</f>
        <v> </v>
      </c>
      <c r="F24" s="91">
        <f>Dati!E23</f>
        <v>0</v>
      </c>
      <c r="G24" s="91">
        <f>Dati!H23</f>
        <v>0</v>
      </c>
      <c r="H24" s="91">
        <f>Dati!J23</f>
        <v>0</v>
      </c>
      <c r="I24" s="92">
        <f>Dati!R23</f>
        <v>-40.5</v>
      </c>
      <c r="J24" s="91">
        <f>Dati!S23</f>
        <v>0</v>
      </c>
      <c r="K24" s="91">
        <f>Dati!V23</f>
        <v>0</v>
      </c>
      <c r="L24" s="91">
        <f>Dati!X23</f>
        <v>0</v>
      </c>
      <c r="M24" s="92">
        <f>Dati!AF23</f>
        <v>-40.5</v>
      </c>
      <c r="N24" s="91">
        <f>Dati!AG23</f>
        <v>0</v>
      </c>
      <c r="O24" s="91">
        <f>Dati!AJ23</f>
        <v>0</v>
      </c>
      <c r="P24" s="91">
        <f>Dati!AL23</f>
        <v>0</v>
      </c>
      <c r="Q24" s="92">
        <f>Dati!AT23</f>
        <v>-40.5</v>
      </c>
      <c r="R24" s="92">
        <f>Dati!AX23</f>
        <v>-40.5</v>
      </c>
      <c r="S24" s="92">
        <f>Dati!BA23</f>
        <v>118.5</v>
      </c>
      <c r="T24" s="92">
        <f>Dati!BB23/10</f>
        <v>0</v>
      </c>
      <c r="U24" s="92">
        <f>Dati!BC23</f>
        <v>-121.5</v>
      </c>
      <c r="V24" s="92">
        <f t="shared" si="0"/>
        <v>0</v>
      </c>
      <c r="W24" s="75">
        <f>Dati!BF23</f>
        <v>1</v>
      </c>
    </row>
    <row r="25" spans="1:23" ht="15">
      <c r="A25" s="87">
        <f>Dati!A24</f>
        <v>1</v>
      </c>
      <c r="B25" s="88">
        <f>Dati!B25</f>
        <v>22</v>
      </c>
      <c r="C25" s="89" t="str">
        <f>Dati!C24</f>
        <v> </v>
      </c>
      <c r="D25" s="90" t="str">
        <f>'Ordine Entrata'!C24</f>
        <v> </v>
      </c>
      <c r="E25" s="89" t="str">
        <f>Dati!D24</f>
        <v> </v>
      </c>
      <c r="F25" s="91">
        <f>Dati!E24</f>
        <v>0</v>
      </c>
      <c r="G25" s="91">
        <f>Dati!H24</f>
        <v>0</v>
      </c>
      <c r="H25" s="91">
        <f>Dati!J24</f>
        <v>0</v>
      </c>
      <c r="I25" s="92">
        <f>Dati!R24</f>
        <v>-40.5</v>
      </c>
      <c r="J25" s="91">
        <f>Dati!S24</f>
        <v>0</v>
      </c>
      <c r="K25" s="91">
        <f>Dati!V24</f>
        <v>0</v>
      </c>
      <c r="L25" s="91">
        <f>Dati!X24</f>
        <v>0</v>
      </c>
      <c r="M25" s="92">
        <f>Dati!AF24</f>
        <v>-40.5</v>
      </c>
      <c r="N25" s="91">
        <f>Dati!AG24</f>
        <v>0</v>
      </c>
      <c r="O25" s="91">
        <f>Dati!AJ24</f>
        <v>0</v>
      </c>
      <c r="P25" s="91">
        <f>Dati!AL24</f>
        <v>0</v>
      </c>
      <c r="Q25" s="92">
        <f>Dati!AT24</f>
        <v>-40.5</v>
      </c>
      <c r="R25" s="92">
        <f>Dati!AX24</f>
        <v>-40.5</v>
      </c>
      <c r="S25" s="92">
        <f>Dati!BA24</f>
        <v>118.5</v>
      </c>
      <c r="T25" s="92">
        <f>Dati!BB24/10</f>
        <v>0</v>
      </c>
      <c r="U25" s="92">
        <f>Dati!BC24</f>
        <v>-121.5</v>
      </c>
      <c r="V25" s="92">
        <f t="shared" si="0"/>
        <v>0</v>
      </c>
      <c r="W25" s="75">
        <f>Dati!BF24</f>
        <v>1</v>
      </c>
    </row>
    <row r="26" spans="1:23" ht="15">
      <c r="A26" s="87">
        <f>Dati!A25</f>
        <v>1</v>
      </c>
      <c r="B26" s="88">
        <f>Dati!B26</f>
        <v>23</v>
      </c>
      <c r="C26" s="89" t="str">
        <f>Dati!C25</f>
        <v> </v>
      </c>
      <c r="D26" s="90" t="str">
        <f>'Ordine Entrata'!C25</f>
        <v> </v>
      </c>
      <c r="E26" s="89" t="str">
        <f>Dati!D25</f>
        <v> </v>
      </c>
      <c r="F26" s="91">
        <f>Dati!E25</f>
        <v>0</v>
      </c>
      <c r="G26" s="91">
        <f>Dati!H25</f>
        <v>0</v>
      </c>
      <c r="H26" s="91">
        <f>Dati!J25</f>
        <v>0</v>
      </c>
      <c r="I26" s="92">
        <f>Dati!R25</f>
        <v>-40.5</v>
      </c>
      <c r="J26" s="91">
        <f>Dati!S25</f>
        <v>0</v>
      </c>
      <c r="K26" s="91">
        <f>Dati!V25</f>
        <v>0</v>
      </c>
      <c r="L26" s="91">
        <f>Dati!X25</f>
        <v>0</v>
      </c>
      <c r="M26" s="92">
        <f>Dati!AF25</f>
        <v>-40.5</v>
      </c>
      <c r="N26" s="91">
        <f>Dati!AG25</f>
        <v>0</v>
      </c>
      <c r="O26" s="91">
        <f>Dati!AJ25</f>
        <v>0</v>
      </c>
      <c r="P26" s="91">
        <f>Dati!AL25</f>
        <v>0</v>
      </c>
      <c r="Q26" s="92">
        <f>Dati!AT25</f>
        <v>-40.5</v>
      </c>
      <c r="R26" s="92">
        <f>Dati!AX25</f>
        <v>-40.5</v>
      </c>
      <c r="S26" s="92">
        <f>Dati!BA25</f>
        <v>118.5</v>
      </c>
      <c r="T26" s="92">
        <f>Dati!BB25/10</f>
        <v>0</v>
      </c>
      <c r="U26" s="92">
        <f>Dati!BC25</f>
        <v>-121.5</v>
      </c>
      <c r="V26" s="92">
        <f t="shared" si="0"/>
        <v>0</v>
      </c>
      <c r="W26" s="75">
        <f>Dati!BF25</f>
        <v>1</v>
      </c>
    </row>
    <row r="27" spans="1:23" ht="15">
      <c r="A27" s="87">
        <f>Dati!A26</f>
        <v>1</v>
      </c>
      <c r="B27" s="88">
        <f>Dati!B27</f>
        <v>24</v>
      </c>
      <c r="C27" s="89" t="str">
        <f>Dati!C26</f>
        <v> </v>
      </c>
      <c r="D27" s="90" t="str">
        <f>'Ordine Entrata'!C26</f>
        <v> </v>
      </c>
      <c r="E27" s="89" t="str">
        <f>Dati!D26</f>
        <v> </v>
      </c>
      <c r="F27" s="91">
        <f>Dati!E26</f>
        <v>0</v>
      </c>
      <c r="G27" s="91">
        <f>Dati!H26</f>
        <v>0</v>
      </c>
      <c r="H27" s="91">
        <f>Dati!J26</f>
        <v>0</v>
      </c>
      <c r="I27" s="92">
        <f>Dati!R26</f>
        <v>-40.5</v>
      </c>
      <c r="J27" s="91">
        <f>Dati!S26</f>
        <v>0</v>
      </c>
      <c r="K27" s="91">
        <f>Dati!V26</f>
        <v>0</v>
      </c>
      <c r="L27" s="91">
        <f>Dati!X26</f>
        <v>0</v>
      </c>
      <c r="M27" s="92">
        <f>Dati!AF26</f>
        <v>-40.5</v>
      </c>
      <c r="N27" s="91">
        <f>Dati!AG26</f>
        <v>0</v>
      </c>
      <c r="O27" s="91">
        <f>Dati!AJ26</f>
        <v>0</v>
      </c>
      <c r="P27" s="91">
        <f>Dati!AL26</f>
        <v>0</v>
      </c>
      <c r="Q27" s="92">
        <f>Dati!AT26</f>
        <v>-40.5</v>
      </c>
      <c r="R27" s="92">
        <f>Dati!AX26</f>
        <v>-40.5</v>
      </c>
      <c r="S27" s="92">
        <f>Dati!BA26</f>
        <v>118.5</v>
      </c>
      <c r="T27" s="92">
        <f>Dati!BB26/10</f>
        <v>0</v>
      </c>
      <c r="U27" s="92">
        <f>Dati!BC26</f>
        <v>-121.5</v>
      </c>
      <c r="V27" s="92">
        <f t="shared" si="0"/>
        <v>0</v>
      </c>
      <c r="W27" s="75">
        <f>Dati!BF26</f>
        <v>1</v>
      </c>
    </row>
    <row r="28" spans="1:23" ht="15">
      <c r="A28" s="87">
        <f>Dati!A27</f>
        <v>1</v>
      </c>
      <c r="B28" s="88">
        <f>Dati!B28</f>
        <v>25</v>
      </c>
      <c r="C28" s="89" t="str">
        <f>Dati!C27</f>
        <v> </v>
      </c>
      <c r="D28" s="90" t="str">
        <f>'Ordine Entrata'!C27</f>
        <v> </v>
      </c>
      <c r="E28" s="89" t="str">
        <f>Dati!D27</f>
        <v> </v>
      </c>
      <c r="F28" s="91">
        <f>Dati!E27</f>
        <v>0</v>
      </c>
      <c r="G28" s="91">
        <f>Dati!H27</f>
        <v>0</v>
      </c>
      <c r="H28" s="91">
        <f>Dati!J27</f>
        <v>0</v>
      </c>
      <c r="I28" s="92">
        <f>Dati!R27</f>
        <v>-40.5</v>
      </c>
      <c r="J28" s="91">
        <f>Dati!S27</f>
        <v>0</v>
      </c>
      <c r="K28" s="91">
        <f>Dati!V27</f>
        <v>0</v>
      </c>
      <c r="L28" s="91">
        <f>Dati!X27</f>
        <v>0</v>
      </c>
      <c r="M28" s="92">
        <f>Dati!AF27</f>
        <v>-40.5</v>
      </c>
      <c r="N28" s="91">
        <f>Dati!AG27</f>
        <v>0</v>
      </c>
      <c r="O28" s="91">
        <f>Dati!AJ27</f>
        <v>0</v>
      </c>
      <c r="P28" s="91">
        <f>Dati!AL27</f>
        <v>0</v>
      </c>
      <c r="Q28" s="92">
        <f>Dati!AT27</f>
        <v>-40.5</v>
      </c>
      <c r="R28" s="92">
        <f>Dati!AX27</f>
        <v>-40.5</v>
      </c>
      <c r="S28" s="92">
        <f>Dati!BA27</f>
        <v>118.5</v>
      </c>
      <c r="T28" s="92">
        <f>Dati!BB27/10</f>
        <v>0</v>
      </c>
      <c r="U28" s="92">
        <f>Dati!BC27</f>
        <v>-121.5</v>
      </c>
      <c r="V28" s="92">
        <f t="shared" si="0"/>
        <v>0</v>
      </c>
      <c r="W28" s="75">
        <f>Dati!BF27</f>
        <v>1</v>
      </c>
    </row>
    <row r="29" spans="1:23" ht="15">
      <c r="A29" s="87">
        <f>Dati!A28</f>
        <v>1</v>
      </c>
      <c r="B29" s="88">
        <f>Dati!B29</f>
        <v>26</v>
      </c>
      <c r="C29" s="89" t="str">
        <f>Dati!C28</f>
        <v> </v>
      </c>
      <c r="D29" s="90" t="str">
        <f>'Ordine Entrata'!C28</f>
        <v> </v>
      </c>
      <c r="E29" s="89" t="str">
        <f>Dati!D28</f>
        <v> </v>
      </c>
      <c r="F29" s="91">
        <f>Dati!E28</f>
        <v>0</v>
      </c>
      <c r="G29" s="91">
        <f>Dati!H28</f>
        <v>0</v>
      </c>
      <c r="H29" s="91">
        <f>Dati!J28</f>
        <v>0</v>
      </c>
      <c r="I29" s="92">
        <f>Dati!R28</f>
        <v>-40.5</v>
      </c>
      <c r="J29" s="91">
        <f>Dati!S28</f>
        <v>0</v>
      </c>
      <c r="K29" s="91">
        <f>Dati!V28</f>
        <v>0</v>
      </c>
      <c r="L29" s="91">
        <f>Dati!X28</f>
        <v>0</v>
      </c>
      <c r="M29" s="92">
        <f>Dati!AF28</f>
        <v>-40.5</v>
      </c>
      <c r="N29" s="91">
        <f>Dati!AG28</f>
        <v>0</v>
      </c>
      <c r="O29" s="91">
        <f>Dati!AJ28</f>
        <v>0</v>
      </c>
      <c r="P29" s="91">
        <f>Dati!AL28</f>
        <v>0</v>
      </c>
      <c r="Q29" s="92">
        <f>Dati!AT28</f>
        <v>-40.5</v>
      </c>
      <c r="R29" s="92">
        <f>Dati!AX28</f>
        <v>-40.5</v>
      </c>
      <c r="S29" s="92">
        <f>Dati!BA28</f>
        <v>118.5</v>
      </c>
      <c r="T29" s="92">
        <f>Dati!BB28/10</f>
        <v>0</v>
      </c>
      <c r="U29" s="92">
        <f>Dati!BC28</f>
        <v>-121.5</v>
      </c>
      <c r="V29" s="92">
        <f t="shared" si="0"/>
        <v>0</v>
      </c>
      <c r="W29" s="75">
        <f>Dati!BF28</f>
        <v>1</v>
      </c>
    </row>
    <row r="30" spans="1:23" ht="15">
      <c r="A30" s="87">
        <f>Dati!A29</f>
        <v>1</v>
      </c>
      <c r="B30" s="88">
        <f>Dati!B30</f>
        <v>27</v>
      </c>
      <c r="C30" s="89" t="str">
        <f>Dati!C29</f>
        <v> </v>
      </c>
      <c r="D30" s="90" t="str">
        <f>'Ordine Entrata'!C29</f>
        <v> </v>
      </c>
      <c r="E30" s="89" t="str">
        <f>Dati!D29</f>
        <v> </v>
      </c>
      <c r="F30" s="91">
        <f>Dati!E29</f>
        <v>0</v>
      </c>
      <c r="G30" s="91">
        <f>Dati!H29</f>
        <v>0</v>
      </c>
      <c r="H30" s="91">
        <f>Dati!J29</f>
        <v>0</v>
      </c>
      <c r="I30" s="92">
        <f>Dati!R29</f>
        <v>-40.5</v>
      </c>
      <c r="J30" s="91">
        <f>Dati!S29</f>
        <v>0</v>
      </c>
      <c r="K30" s="91">
        <f>Dati!V29</f>
        <v>0</v>
      </c>
      <c r="L30" s="91">
        <f>Dati!X29</f>
        <v>0</v>
      </c>
      <c r="M30" s="92">
        <f>Dati!AF29</f>
        <v>-40.5</v>
      </c>
      <c r="N30" s="91">
        <f>Dati!AG29</f>
        <v>0</v>
      </c>
      <c r="O30" s="91">
        <f>Dati!AJ29</f>
        <v>0</v>
      </c>
      <c r="P30" s="91">
        <f>Dati!AL29</f>
        <v>0</v>
      </c>
      <c r="Q30" s="92">
        <f>Dati!AT29</f>
        <v>-40.5</v>
      </c>
      <c r="R30" s="92">
        <f>Dati!AX29</f>
        <v>-40.5</v>
      </c>
      <c r="S30" s="92">
        <f>Dati!BA29</f>
        <v>118.5</v>
      </c>
      <c r="T30" s="92">
        <f>Dati!BB29/10</f>
        <v>0</v>
      </c>
      <c r="U30" s="92">
        <f>Dati!BC29</f>
        <v>-121.5</v>
      </c>
      <c r="V30" s="92">
        <f t="shared" si="0"/>
        <v>0</v>
      </c>
      <c r="W30" s="75">
        <f>Dati!BF29</f>
        <v>1</v>
      </c>
    </row>
    <row r="31" spans="1:23" ht="15">
      <c r="A31" s="87">
        <f>Dati!A30</f>
        <v>1</v>
      </c>
      <c r="B31" s="88">
        <f>Dati!B31</f>
        <v>28</v>
      </c>
      <c r="C31" s="89" t="str">
        <f>Dati!C30</f>
        <v> </v>
      </c>
      <c r="D31" s="90" t="str">
        <f>'Ordine Entrata'!C30</f>
        <v> </v>
      </c>
      <c r="E31" s="89" t="str">
        <f>Dati!D30</f>
        <v> </v>
      </c>
      <c r="F31" s="91">
        <f>Dati!E30</f>
        <v>0</v>
      </c>
      <c r="G31" s="91">
        <f>Dati!H30</f>
        <v>0</v>
      </c>
      <c r="H31" s="91">
        <f>Dati!J30</f>
        <v>0</v>
      </c>
      <c r="I31" s="92">
        <f>Dati!R30</f>
        <v>-40.5</v>
      </c>
      <c r="J31" s="91">
        <f>Dati!S30</f>
        <v>0</v>
      </c>
      <c r="K31" s="91">
        <f>Dati!V30</f>
        <v>0</v>
      </c>
      <c r="L31" s="91">
        <f>Dati!X30</f>
        <v>0</v>
      </c>
      <c r="M31" s="92">
        <f>Dati!AF30</f>
        <v>-40.5</v>
      </c>
      <c r="N31" s="91">
        <f>Dati!AG30</f>
        <v>0</v>
      </c>
      <c r="O31" s="91">
        <f>Dati!AJ30</f>
        <v>0</v>
      </c>
      <c r="P31" s="91">
        <f>Dati!AL30</f>
        <v>0</v>
      </c>
      <c r="Q31" s="92">
        <f>Dati!AT30</f>
        <v>-40.5</v>
      </c>
      <c r="R31" s="92">
        <f>Dati!AX30</f>
        <v>-40.5</v>
      </c>
      <c r="S31" s="92">
        <f>Dati!BA30</f>
        <v>118.5</v>
      </c>
      <c r="T31" s="92">
        <f>Dati!BB30/10</f>
        <v>0</v>
      </c>
      <c r="U31" s="92">
        <f>Dati!BC30</f>
        <v>-121.5</v>
      </c>
      <c r="V31" s="92">
        <f t="shared" si="0"/>
        <v>0</v>
      </c>
      <c r="W31" s="75">
        <f>Dati!BF30</f>
        <v>1</v>
      </c>
    </row>
    <row r="32" spans="1:23" ht="15">
      <c r="A32" s="87">
        <f>Dati!A31</f>
        <v>1</v>
      </c>
      <c r="B32" s="88">
        <f>Dati!B32</f>
        <v>29</v>
      </c>
      <c r="C32" s="89" t="str">
        <f>Dati!C31</f>
        <v> </v>
      </c>
      <c r="D32" s="90" t="str">
        <f>'Ordine Entrata'!C31</f>
        <v> </v>
      </c>
      <c r="E32" s="89" t="str">
        <f>Dati!D31</f>
        <v> </v>
      </c>
      <c r="F32" s="91">
        <f>Dati!E31</f>
        <v>0</v>
      </c>
      <c r="G32" s="91">
        <f>Dati!H31</f>
        <v>0</v>
      </c>
      <c r="H32" s="91">
        <f>Dati!J31</f>
        <v>0</v>
      </c>
      <c r="I32" s="92">
        <f>Dati!R31</f>
        <v>-40.5</v>
      </c>
      <c r="J32" s="91">
        <f>Dati!S31</f>
        <v>0</v>
      </c>
      <c r="K32" s="91">
        <f>Dati!V31</f>
        <v>0</v>
      </c>
      <c r="L32" s="91">
        <f>Dati!X31</f>
        <v>0</v>
      </c>
      <c r="M32" s="92">
        <f>Dati!AF31</f>
        <v>-40.5</v>
      </c>
      <c r="N32" s="91">
        <f>Dati!AG31</f>
        <v>0</v>
      </c>
      <c r="O32" s="91">
        <f>Dati!AJ31</f>
        <v>0</v>
      </c>
      <c r="P32" s="91">
        <f>Dati!AL31</f>
        <v>0</v>
      </c>
      <c r="Q32" s="92">
        <f>Dati!AT31</f>
        <v>-40.5</v>
      </c>
      <c r="R32" s="92">
        <f>Dati!AX31</f>
        <v>-40.5</v>
      </c>
      <c r="S32" s="92">
        <f>Dati!BA31</f>
        <v>118.5</v>
      </c>
      <c r="T32" s="92">
        <f>Dati!BB31/10</f>
        <v>0</v>
      </c>
      <c r="U32" s="92">
        <f>Dati!BC31</f>
        <v>-121.5</v>
      </c>
      <c r="V32" s="92">
        <f t="shared" si="0"/>
        <v>0</v>
      </c>
      <c r="W32" s="75">
        <f>Dati!BF31</f>
        <v>1</v>
      </c>
    </row>
    <row r="33" spans="1:23" ht="15">
      <c r="A33" s="87">
        <f>Dati!A32</f>
        <v>1</v>
      </c>
      <c r="B33" s="88">
        <f>Dati!B33</f>
        <v>30</v>
      </c>
      <c r="C33" s="89" t="str">
        <f>Dati!C32</f>
        <v> </v>
      </c>
      <c r="D33" s="90" t="str">
        <f>'Ordine Entrata'!C32</f>
        <v> </v>
      </c>
      <c r="E33" s="89" t="str">
        <f>Dati!D32</f>
        <v> </v>
      </c>
      <c r="F33" s="91">
        <f>Dati!E32</f>
        <v>0</v>
      </c>
      <c r="G33" s="91">
        <f>Dati!H32</f>
        <v>0</v>
      </c>
      <c r="H33" s="91">
        <f>Dati!J32</f>
        <v>0</v>
      </c>
      <c r="I33" s="92">
        <f>Dati!R32</f>
        <v>-40.5</v>
      </c>
      <c r="J33" s="91">
        <f>Dati!S32</f>
        <v>0</v>
      </c>
      <c r="K33" s="91">
        <f>Dati!V32</f>
        <v>0</v>
      </c>
      <c r="L33" s="91">
        <f>Dati!X32</f>
        <v>0</v>
      </c>
      <c r="M33" s="92">
        <f>Dati!AF32</f>
        <v>-40.5</v>
      </c>
      <c r="N33" s="91">
        <f>Dati!AG32</f>
        <v>0</v>
      </c>
      <c r="O33" s="91">
        <f>Dati!AJ32</f>
        <v>0</v>
      </c>
      <c r="P33" s="91">
        <f>Dati!AL32</f>
        <v>0</v>
      </c>
      <c r="Q33" s="92">
        <f>Dati!AT32</f>
        <v>-40.5</v>
      </c>
      <c r="R33" s="92">
        <f>Dati!AX32</f>
        <v>-40.5</v>
      </c>
      <c r="S33" s="92">
        <f>Dati!BA32</f>
        <v>118.5</v>
      </c>
      <c r="T33" s="92">
        <f>Dati!BB32/10</f>
        <v>0</v>
      </c>
      <c r="U33" s="92">
        <f>Dati!BC32</f>
        <v>-121.5</v>
      </c>
      <c r="V33" s="92">
        <f t="shared" si="0"/>
        <v>0</v>
      </c>
      <c r="W33" s="75">
        <f>Dati!BF32</f>
        <v>1</v>
      </c>
    </row>
    <row r="34" spans="1:23" ht="15">
      <c r="A34" s="87">
        <f>Dati!A33</f>
        <v>1</v>
      </c>
      <c r="B34" s="88">
        <f>Dati!B34</f>
        <v>31</v>
      </c>
      <c r="C34" s="89" t="str">
        <f>Dati!C33</f>
        <v> </v>
      </c>
      <c r="D34" s="90" t="str">
        <f>'Ordine Entrata'!C33</f>
        <v> </v>
      </c>
      <c r="E34" s="89" t="str">
        <f>Dati!D33</f>
        <v> </v>
      </c>
      <c r="F34" s="91">
        <f>Dati!E33</f>
        <v>0</v>
      </c>
      <c r="G34" s="91">
        <f>Dati!H33</f>
        <v>0</v>
      </c>
      <c r="H34" s="91">
        <f>Dati!J33</f>
        <v>0</v>
      </c>
      <c r="I34" s="92">
        <f>Dati!R33</f>
        <v>-40.5</v>
      </c>
      <c r="J34" s="91">
        <f>Dati!S33</f>
        <v>0</v>
      </c>
      <c r="K34" s="91">
        <f>Dati!V33</f>
        <v>0</v>
      </c>
      <c r="L34" s="91">
        <f>Dati!X33</f>
        <v>0</v>
      </c>
      <c r="M34" s="92">
        <f>Dati!AF33</f>
        <v>-40.5</v>
      </c>
      <c r="N34" s="91">
        <f>Dati!AG33</f>
        <v>0</v>
      </c>
      <c r="O34" s="91">
        <f>Dati!AJ33</f>
        <v>0</v>
      </c>
      <c r="P34" s="91">
        <f>Dati!AL33</f>
        <v>0</v>
      </c>
      <c r="Q34" s="92">
        <f>Dati!AT33</f>
        <v>-40.5</v>
      </c>
      <c r="R34" s="92">
        <f>Dati!AX33</f>
        <v>-40.5</v>
      </c>
      <c r="S34" s="92">
        <f>Dati!BA33</f>
        <v>118.5</v>
      </c>
      <c r="T34" s="92">
        <f>Dati!BB33/10</f>
        <v>0</v>
      </c>
      <c r="U34" s="92">
        <f>Dati!BC33</f>
        <v>-121.5</v>
      </c>
      <c r="V34" s="92">
        <f t="shared" si="0"/>
        <v>0</v>
      </c>
      <c r="W34" s="75">
        <f>Dati!BF33</f>
        <v>1</v>
      </c>
    </row>
    <row r="35" spans="1:23" ht="15">
      <c r="A35" s="87">
        <f>Dati!A34</f>
        <v>1</v>
      </c>
      <c r="B35" s="88">
        <f>Dati!B35</f>
        <v>32</v>
      </c>
      <c r="C35" s="89" t="str">
        <f>Dati!C34</f>
        <v> </v>
      </c>
      <c r="D35" s="90" t="str">
        <f>'Ordine Entrata'!C34</f>
        <v> </v>
      </c>
      <c r="E35" s="89" t="str">
        <f>Dati!D34</f>
        <v> </v>
      </c>
      <c r="F35" s="91">
        <f>Dati!E34</f>
        <v>0</v>
      </c>
      <c r="G35" s="91">
        <f>Dati!H34</f>
        <v>0</v>
      </c>
      <c r="H35" s="91">
        <f>Dati!J34</f>
        <v>0</v>
      </c>
      <c r="I35" s="92">
        <f>Dati!R34</f>
        <v>-40.5</v>
      </c>
      <c r="J35" s="91">
        <f>Dati!S34</f>
        <v>0</v>
      </c>
      <c r="K35" s="91">
        <f>Dati!V34</f>
        <v>0</v>
      </c>
      <c r="L35" s="91">
        <f>Dati!X34</f>
        <v>0</v>
      </c>
      <c r="M35" s="92">
        <f>Dati!AF34</f>
        <v>-40.5</v>
      </c>
      <c r="N35" s="91">
        <f>Dati!AG34</f>
        <v>0</v>
      </c>
      <c r="O35" s="91">
        <f>Dati!AJ34</f>
        <v>0</v>
      </c>
      <c r="P35" s="91">
        <f>Dati!AL34</f>
        <v>0</v>
      </c>
      <c r="Q35" s="92">
        <f>Dati!AT34</f>
        <v>-40.5</v>
      </c>
      <c r="R35" s="92">
        <f>Dati!AX34</f>
        <v>-40.5</v>
      </c>
      <c r="S35" s="92">
        <f>Dati!BA34</f>
        <v>118.5</v>
      </c>
      <c r="T35" s="92">
        <f>Dati!BB34/10</f>
        <v>0</v>
      </c>
      <c r="U35" s="92">
        <f>Dati!BC34</f>
        <v>-121.5</v>
      </c>
      <c r="V35" s="92">
        <f t="shared" si="0"/>
        <v>0</v>
      </c>
      <c r="W35" s="75">
        <f>Dati!BF34</f>
        <v>1</v>
      </c>
    </row>
    <row r="36" spans="1:23" ht="15">
      <c r="A36" s="87">
        <f>Dati!A35</f>
        <v>1</v>
      </c>
      <c r="B36" s="88">
        <f>Dati!B36</f>
        <v>33</v>
      </c>
      <c r="C36" s="89" t="str">
        <f>Dati!C35</f>
        <v> </v>
      </c>
      <c r="D36" s="90" t="str">
        <f>'Ordine Entrata'!C35</f>
        <v> </v>
      </c>
      <c r="E36" s="89" t="str">
        <f>Dati!D35</f>
        <v> </v>
      </c>
      <c r="F36" s="91">
        <f>Dati!E35</f>
        <v>0</v>
      </c>
      <c r="G36" s="91">
        <f>Dati!H35</f>
        <v>0</v>
      </c>
      <c r="H36" s="91">
        <f>Dati!J35</f>
        <v>0</v>
      </c>
      <c r="I36" s="92">
        <f>Dati!R35</f>
        <v>-40.5</v>
      </c>
      <c r="J36" s="91">
        <f>Dati!S35</f>
        <v>0</v>
      </c>
      <c r="K36" s="91">
        <f>Dati!V35</f>
        <v>0</v>
      </c>
      <c r="L36" s="91">
        <f>Dati!X35</f>
        <v>0</v>
      </c>
      <c r="M36" s="92">
        <f>Dati!AF35</f>
        <v>-40.5</v>
      </c>
      <c r="N36" s="91">
        <f>Dati!AG35</f>
        <v>0</v>
      </c>
      <c r="O36" s="91">
        <f>Dati!AJ35</f>
        <v>0</v>
      </c>
      <c r="P36" s="91">
        <f>Dati!AL35</f>
        <v>0</v>
      </c>
      <c r="Q36" s="92">
        <f>Dati!AT35</f>
        <v>-40.5</v>
      </c>
      <c r="R36" s="92">
        <f>Dati!AX35</f>
        <v>-40.5</v>
      </c>
      <c r="S36" s="92">
        <f>Dati!BA35</f>
        <v>118.5</v>
      </c>
      <c r="T36" s="92">
        <f>Dati!BB35/10</f>
        <v>0</v>
      </c>
      <c r="U36" s="92">
        <f>Dati!BC35</f>
        <v>-121.5</v>
      </c>
      <c r="V36" s="92">
        <f t="shared" si="0"/>
        <v>0</v>
      </c>
      <c r="W36" s="75">
        <f>Dati!BF35</f>
        <v>1</v>
      </c>
    </row>
    <row r="37" spans="1:23" ht="15">
      <c r="A37" s="87">
        <f>Dati!A36</f>
        <v>1</v>
      </c>
      <c r="B37" s="88">
        <f>Dati!B37</f>
        <v>34</v>
      </c>
      <c r="C37" s="89" t="str">
        <f>Dati!C36</f>
        <v> </v>
      </c>
      <c r="D37" s="90" t="str">
        <f>'Ordine Entrata'!C36</f>
        <v> </v>
      </c>
      <c r="E37" s="89" t="str">
        <f>Dati!D36</f>
        <v> </v>
      </c>
      <c r="F37" s="91">
        <f>Dati!E36</f>
        <v>0</v>
      </c>
      <c r="G37" s="91">
        <f>Dati!H36</f>
        <v>0</v>
      </c>
      <c r="H37" s="91">
        <f>Dati!J36</f>
        <v>0</v>
      </c>
      <c r="I37" s="92">
        <f>Dati!R36</f>
        <v>-40.5</v>
      </c>
      <c r="J37" s="91">
        <f>Dati!S36</f>
        <v>0</v>
      </c>
      <c r="K37" s="91">
        <f>Dati!V36</f>
        <v>0</v>
      </c>
      <c r="L37" s="91">
        <f>Dati!X36</f>
        <v>0</v>
      </c>
      <c r="M37" s="92">
        <f>Dati!AF36</f>
        <v>-40.5</v>
      </c>
      <c r="N37" s="91">
        <f>Dati!AG36</f>
        <v>0</v>
      </c>
      <c r="O37" s="91">
        <f>Dati!AJ36</f>
        <v>0</v>
      </c>
      <c r="P37" s="91">
        <f>Dati!AL36</f>
        <v>0</v>
      </c>
      <c r="Q37" s="92">
        <f>Dati!AT36</f>
        <v>-40.5</v>
      </c>
      <c r="R37" s="92">
        <f>Dati!AX36</f>
        <v>-40.5</v>
      </c>
      <c r="S37" s="92">
        <f>Dati!BA36</f>
        <v>118.5</v>
      </c>
      <c r="T37" s="92">
        <f>Dati!BB36/10</f>
        <v>0</v>
      </c>
      <c r="U37" s="92">
        <f>Dati!BC36</f>
        <v>-121.5</v>
      </c>
      <c r="V37" s="92">
        <f t="shared" si="0"/>
        <v>0</v>
      </c>
      <c r="W37" s="75">
        <f>Dati!BF36</f>
        <v>1</v>
      </c>
    </row>
    <row r="38" spans="1:23" ht="15">
      <c r="A38" s="87">
        <f>Dati!A37</f>
        <v>1</v>
      </c>
      <c r="B38" s="88">
        <f>Dati!B38</f>
        <v>35</v>
      </c>
      <c r="C38" s="89" t="str">
        <f>Dati!C37</f>
        <v> </v>
      </c>
      <c r="D38" s="90" t="str">
        <f>'Ordine Entrata'!C37</f>
        <v> </v>
      </c>
      <c r="E38" s="89" t="str">
        <f>Dati!D37</f>
        <v> </v>
      </c>
      <c r="F38" s="91">
        <f>Dati!E37</f>
        <v>0</v>
      </c>
      <c r="G38" s="91">
        <f>Dati!H37</f>
        <v>0</v>
      </c>
      <c r="H38" s="91">
        <f>Dati!J37</f>
        <v>0</v>
      </c>
      <c r="I38" s="92">
        <f>Dati!R37</f>
        <v>-40.5</v>
      </c>
      <c r="J38" s="91">
        <f>Dati!S37</f>
        <v>0</v>
      </c>
      <c r="K38" s="91">
        <f>Dati!V37</f>
        <v>0</v>
      </c>
      <c r="L38" s="91">
        <f>Dati!X37</f>
        <v>0</v>
      </c>
      <c r="M38" s="92">
        <f>Dati!AF37</f>
        <v>-40.5</v>
      </c>
      <c r="N38" s="91">
        <f>Dati!AG37</f>
        <v>0</v>
      </c>
      <c r="O38" s="91">
        <f>Dati!AJ37</f>
        <v>0</v>
      </c>
      <c r="P38" s="91">
        <f>Dati!AL37</f>
        <v>0</v>
      </c>
      <c r="Q38" s="92">
        <f>Dati!AT37</f>
        <v>-40.5</v>
      </c>
      <c r="R38" s="92">
        <f>Dati!AX37</f>
        <v>-40.5</v>
      </c>
      <c r="S38" s="92">
        <f>Dati!BA37</f>
        <v>118.5</v>
      </c>
      <c r="T38" s="92">
        <f>Dati!BB37/10</f>
        <v>0</v>
      </c>
      <c r="U38" s="92">
        <f>Dati!BC37</f>
        <v>-121.5</v>
      </c>
      <c r="V38" s="92">
        <f t="shared" si="0"/>
        <v>0</v>
      </c>
      <c r="W38" s="75">
        <f>Dati!BF37</f>
        <v>1</v>
      </c>
    </row>
    <row r="39" spans="1:23" ht="15">
      <c r="A39" s="87">
        <f>Dati!A38</f>
        <v>1</v>
      </c>
      <c r="B39" s="88">
        <f>Dati!B39</f>
        <v>36</v>
      </c>
      <c r="C39" s="89" t="str">
        <f>Dati!C38</f>
        <v> </v>
      </c>
      <c r="D39" s="90" t="str">
        <f>'Ordine Entrata'!C38</f>
        <v> </v>
      </c>
      <c r="E39" s="89" t="str">
        <f>Dati!D38</f>
        <v> </v>
      </c>
      <c r="F39" s="91">
        <f>Dati!E38</f>
        <v>0</v>
      </c>
      <c r="G39" s="91">
        <f>Dati!H38</f>
        <v>0</v>
      </c>
      <c r="H39" s="91">
        <f>Dati!J38</f>
        <v>0</v>
      </c>
      <c r="I39" s="92">
        <f>Dati!R38</f>
        <v>-40.5</v>
      </c>
      <c r="J39" s="91">
        <f>Dati!S38</f>
        <v>0</v>
      </c>
      <c r="K39" s="91">
        <f>Dati!V38</f>
        <v>0</v>
      </c>
      <c r="L39" s="91">
        <f>Dati!X38</f>
        <v>0</v>
      </c>
      <c r="M39" s="92">
        <f>Dati!AF38</f>
        <v>-40.5</v>
      </c>
      <c r="N39" s="91">
        <f>Dati!AG38</f>
        <v>0</v>
      </c>
      <c r="O39" s="91">
        <f>Dati!AJ38</f>
        <v>0</v>
      </c>
      <c r="P39" s="91">
        <f>Dati!AL38</f>
        <v>0</v>
      </c>
      <c r="Q39" s="92">
        <f>Dati!AT38</f>
        <v>-40.5</v>
      </c>
      <c r="R39" s="92">
        <f>Dati!AX38</f>
        <v>-40.5</v>
      </c>
      <c r="S39" s="92">
        <f>Dati!BA38</f>
        <v>118.5</v>
      </c>
      <c r="T39" s="92">
        <f>Dati!BB38/10</f>
        <v>0</v>
      </c>
      <c r="U39" s="92">
        <f>Dati!BC38</f>
        <v>-121.5</v>
      </c>
      <c r="V39" s="92">
        <f t="shared" si="0"/>
        <v>0</v>
      </c>
      <c r="W39" s="75">
        <f>Dati!BF38</f>
        <v>1</v>
      </c>
    </row>
    <row r="40" spans="1:23" ht="15">
      <c r="A40" s="87">
        <f>Dati!A39</f>
        <v>1</v>
      </c>
      <c r="B40" s="88">
        <f>Dati!B40</f>
        <v>37</v>
      </c>
      <c r="C40" s="89" t="str">
        <f>Dati!C39</f>
        <v> </v>
      </c>
      <c r="D40" s="90" t="str">
        <f>'Ordine Entrata'!C39</f>
        <v> </v>
      </c>
      <c r="E40" s="89" t="str">
        <f>Dati!D39</f>
        <v> </v>
      </c>
      <c r="F40" s="91">
        <f>Dati!E39</f>
        <v>0</v>
      </c>
      <c r="G40" s="91">
        <f>Dati!H39</f>
        <v>0</v>
      </c>
      <c r="H40" s="91">
        <f>Dati!J39</f>
        <v>0</v>
      </c>
      <c r="I40" s="92">
        <f>Dati!R39</f>
        <v>-40.5</v>
      </c>
      <c r="J40" s="91">
        <f>Dati!S39</f>
        <v>0</v>
      </c>
      <c r="K40" s="91">
        <f>Dati!V39</f>
        <v>0</v>
      </c>
      <c r="L40" s="91">
        <f>Dati!X39</f>
        <v>0</v>
      </c>
      <c r="M40" s="92">
        <f>Dati!AF39</f>
        <v>-40.5</v>
      </c>
      <c r="N40" s="91">
        <f>Dati!AG39</f>
        <v>0</v>
      </c>
      <c r="O40" s="91">
        <f>Dati!AJ39</f>
        <v>0</v>
      </c>
      <c r="P40" s="91">
        <f>Dati!AL39</f>
        <v>0</v>
      </c>
      <c r="Q40" s="92">
        <f>Dati!AT39</f>
        <v>-40.5</v>
      </c>
      <c r="R40" s="92">
        <f>Dati!AX39</f>
        <v>-40.5</v>
      </c>
      <c r="S40" s="92">
        <f>Dati!BA39</f>
        <v>118.5</v>
      </c>
      <c r="T40" s="92">
        <f>Dati!BB39/10</f>
        <v>0</v>
      </c>
      <c r="U40" s="92">
        <f>Dati!BC39</f>
        <v>-121.5</v>
      </c>
      <c r="V40" s="92">
        <f t="shared" si="0"/>
        <v>0</v>
      </c>
      <c r="W40" s="75">
        <f>Dati!BF39</f>
        <v>1</v>
      </c>
    </row>
    <row r="41" spans="1:23" ht="15">
      <c r="A41" s="87">
        <f>Dati!A40</f>
        <v>1</v>
      </c>
      <c r="B41" s="88">
        <f>Dati!B41</f>
        <v>38</v>
      </c>
      <c r="C41" s="89" t="str">
        <f>Dati!C40</f>
        <v> </v>
      </c>
      <c r="D41" s="90" t="str">
        <f>'Ordine Entrata'!C40</f>
        <v> </v>
      </c>
      <c r="E41" s="89" t="str">
        <f>Dati!D40</f>
        <v> </v>
      </c>
      <c r="F41" s="91">
        <f>Dati!E40</f>
        <v>0</v>
      </c>
      <c r="G41" s="91">
        <f>Dati!H40</f>
        <v>0</v>
      </c>
      <c r="H41" s="91">
        <f>Dati!J40</f>
        <v>0</v>
      </c>
      <c r="I41" s="92">
        <f>Dati!R40</f>
        <v>-40.5</v>
      </c>
      <c r="J41" s="91">
        <f>Dati!S40</f>
        <v>0</v>
      </c>
      <c r="K41" s="91">
        <f>Dati!V40</f>
        <v>0</v>
      </c>
      <c r="L41" s="91">
        <f>Dati!X40</f>
        <v>0</v>
      </c>
      <c r="M41" s="92">
        <f>Dati!AF40</f>
        <v>-40.5</v>
      </c>
      <c r="N41" s="91">
        <f>Dati!AG40</f>
        <v>0</v>
      </c>
      <c r="O41" s="91">
        <f>Dati!AJ40</f>
        <v>0</v>
      </c>
      <c r="P41" s="91">
        <f>Dati!AL40</f>
        <v>0</v>
      </c>
      <c r="Q41" s="92">
        <f>Dati!AT40</f>
        <v>-40.5</v>
      </c>
      <c r="R41" s="92">
        <f>Dati!AX40</f>
        <v>-40.5</v>
      </c>
      <c r="S41" s="92">
        <f>Dati!BA40</f>
        <v>118.5</v>
      </c>
      <c r="T41" s="92">
        <f>Dati!BB40/10</f>
        <v>0</v>
      </c>
      <c r="U41" s="92">
        <f>Dati!BC40</f>
        <v>-121.5</v>
      </c>
      <c r="V41" s="92">
        <f t="shared" si="0"/>
        <v>0</v>
      </c>
      <c r="W41" s="75">
        <f>Dati!BF40</f>
        <v>1</v>
      </c>
    </row>
    <row r="42" spans="1:23" ht="15">
      <c r="A42" s="87">
        <f>Dati!A41</f>
        <v>1</v>
      </c>
      <c r="B42" s="88">
        <f>Dati!B42</f>
        <v>39</v>
      </c>
      <c r="C42" s="89" t="str">
        <f>Dati!C41</f>
        <v> </v>
      </c>
      <c r="D42" s="90" t="str">
        <f>'Ordine Entrata'!C41</f>
        <v> </v>
      </c>
      <c r="E42" s="89" t="str">
        <f>Dati!D41</f>
        <v> </v>
      </c>
      <c r="F42" s="91">
        <f>Dati!E41</f>
        <v>0</v>
      </c>
      <c r="G42" s="91">
        <f>Dati!H41</f>
        <v>0</v>
      </c>
      <c r="H42" s="91">
        <f>Dati!J41</f>
        <v>0</v>
      </c>
      <c r="I42" s="92">
        <f>Dati!R41</f>
        <v>-40.5</v>
      </c>
      <c r="J42" s="91">
        <f>Dati!S41</f>
        <v>0</v>
      </c>
      <c r="K42" s="91">
        <f>Dati!V41</f>
        <v>0</v>
      </c>
      <c r="L42" s="91">
        <f>Dati!X41</f>
        <v>0</v>
      </c>
      <c r="M42" s="92">
        <f>Dati!AF41</f>
        <v>-40.5</v>
      </c>
      <c r="N42" s="91">
        <f>Dati!AG41</f>
        <v>0</v>
      </c>
      <c r="O42" s="91">
        <f>Dati!AJ41</f>
        <v>0</v>
      </c>
      <c r="P42" s="91">
        <f>Dati!AL41</f>
        <v>0</v>
      </c>
      <c r="Q42" s="92">
        <f>Dati!AT41</f>
        <v>-40.5</v>
      </c>
      <c r="R42" s="92">
        <f>Dati!AX41</f>
        <v>-40.5</v>
      </c>
      <c r="S42" s="92">
        <f>Dati!BA41</f>
        <v>118.5</v>
      </c>
      <c r="T42" s="92">
        <f>Dati!BB41/10</f>
        <v>0</v>
      </c>
      <c r="U42" s="92">
        <f>Dati!BC41</f>
        <v>-121.5</v>
      </c>
      <c r="V42" s="92">
        <f t="shared" si="0"/>
        <v>0</v>
      </c>
      <c r="W42" s="75">
        <f>Dati!BF41</f>
        <v>1</v>
      </c>
    </row>
    <row r="43" spans="1:23" ht="15">
      <c r="A43" s="87">
        <f>Dati!A42</f>
        <v>1</v>
      </c>
      <c r="B43" s="88">
        <f>Dati!B43</f>
        <v>40</v>
      </c>
      <c r="C43" s="89" t="str">
        <f>Dati!C42</f>
        <v> </v>
      </c>
      <c r="D43" s="90" t="str">
        <f>'Ordine Entrata'!C42</f>
        <v> </v>
      </c>
      <c r="E43" s="89" t="str">
        <f>Dati!D42</f>
        <v> </v>
      </c>
      <c r="F43" s="91">
        <f>Dati!E42</f>
        <v>0</v>
      </c>
      <c r="G43" s="91">
        <f>Dati!H42</f>
        <v>0</v>
      </c>
      <c r="H43" s="91">
        <f>Dati!J42</f>
        <v>0</v>
      </c>
      <c r="I43" s="92">
        <f>Dati!R42</f>
        <v>-40.5</v>
      </c>
      <c r="J43" s="91">
        <f>Dati!S42</f>
        <v>0</v>
      </c>
      <c r="K43" s="91">
        <f>Dati!V42</f>
        <v>0</v>
      </c>
      <c r="L43" s="91">
        <f>Dati!X42</f>
        <v>0</v>
      </c>
      <c r="M43" s="92">
        <f>Dati!AF42</f>
        <v>-40.5</v>
      </c>
      <c r="N43" s="91">
        <f>Dati!AG42</f>
        <v>0</v>
      </c>
      <c r="O43" s="91">
        <f>Dati!AJ42</f>
        <v>0</v>
      </c>
      <c r="P43" s="91">
        <f>Dati!AL42</f>
        <v>0</v>
      </c>
      <c r="Q43" s="92">
        <f>Dati!AT42</f>
        <v>-40.5</v>
      </c>
      <c r="R43" s="92">
        <f>Dati!AX42</f>
        <v>-40.5</v>
      </c>
      <c r="S43" s="92">
        <f>Dati!BA42</f>
        <v>118.5</v>
      </c>
      <c r="T43" s="92">
        <f>Dati!BB42/10</f>
        <v>0</v>
      </c>
      <c r="U43" s="92">
        <f>Dati!BC42</f>
        <v>-121.5</v>
      </c>
      <c r="V43" s="92">
        <f t="shared" si="0"/>
        <v>0</v>
      </c>
      <c r="W43" s="75">
        <f>Dati!BF42</f>
        <v>1</v>
      </c>
    </row>
    <row r="44" spans="1:23" ht="15">
      <c r="A44" s="87">
        <f>Dati!A43</f>
        <v>1</v>
      </c>
      <c r="B44" s="88">
        <f>Dati!B44</f>
        <v>41</v>
      </c>
      <c r="C44" s="89" t="str">
        <f>Dati!C43</f>
        <v> </v>
      </c>
      <c r="D44" s="90" t="str">
        <f>'Ordine Entrata'!C43</f>
        <v> </v>
      </c>
      <c r="E44" s="89" t="str">
        <f>Dati!D43</f>
        <v> </v>
      </c>
      <c r="F44" s="91">
        <f>Dati!E43</f>
        <v>0</v>
      </c>
      <c r="G44" s="91">
        <f>Dati!H43</f>
        <v>0</v>
      </c>
      <c r="H44" s="91">
        <f>Dati!J43</f>
        <v>0</v>
      </c>
      <c r="I44" s="92">
        <f>Dati!R43</f>
        <v>-40.5</v>
      </c>
      <c r="J44" s="91">
        <f>Dati!S43</f>
        <v>0</v>
      </c>
      <c r="K44" s="91">
        <f>Dati!V43</f>
        <v>0</v>
      </c>
      <c r="L44" s="91">
        <f>Dati!X43</f>
        <v>0</v>
      </c>
      <c r="M44" s="92">
        <f>Dati!AF43</f>
        <v>-40.5</v>
      </c>
      <c r="N44" s="91">
        <f>Dati!AG43</f>
        <v>0</v>
      </c>
      <c r="O44" s="91">
        <f>Dati!AJ43</f>
        <v>0</v>
      </c>
      <c r="P44" s="91">
        <f>Dati!AL43</f>
        <v>0</v>
      </c>
      <c r="Q44" s="92">
        <f>Dati!AT43</f>
        <v>-40.5</v>
      </c>
      <c r="R44" s="92">
        <f>Dati!AX43</f>
        <v>-40.5</v>
      </c>
      <c r="S44" s="92">
        <f>Dati!BA43</f>
        <v>118.5</v>
      </c>
      <c r="T44" s="92">
        <f>Dati!BB43/10</f>
        <v>0</v>
      </c>
      <c r="U44" s="92">
        <f>Dati!BC43</f>
        <v>-121.5</v>
      </c>
      <c r="V44" s="92">
        <f t="shared" si="0"/>
        <v>0</v>
      </c>
      <c r="W44" s="75">
        <f>Dati!BF43</f>
        <v>1</v>
      </c>
    </row>
    <row r="45" spans="1:23" ht="15">
      <c r="A45" s="87">
        <f>Dati!A44</f>
        <v>1</v>
      </c>
      <c r="B45" s="88">
        <f>Dati!B45</f>
        <v>42</v>
      </c>
      <c r="C45" s="89" t="str">
        <f>Dati!C44</f>
        <v> </v>
      </c>
      <c r="D45" s="90" t="str">
        <f>'Ordine Entrata'!C44</f>
        <v> </v>
      </c>
      <c r="E45" s="89" t="str">
        <f>Dati!D44</f>
        <v> </v>
      </c>
      <c r="F45" s="91">
        <f>Dati!E44</f>
        <v>0</v>
      </c>
      <c r="G45" s="91">
        <f>Dati!H44</f>
        <v>0</v>
      </c>
      <c r="H45" s="91">
        <f>Dati!J44</f>
        <v>0</v>
      </c>
      <c r="I45" s="92">
        <f>Dati!R44</f>
        <v>-40.5</v>
      </c>
      <c r="J45" s="91">
        <f>Dati!S44</f>
        <v>0</v>
      </c>
      <c r="K45" s="91">
        <f>Dati!V44</f>
        <v>0</v>
      </c>
      <c r="L45" s="91">
        <f>Dati!X44</f>
        <v>0</v>
      </c>
      <c r="M45" s="92">
        <f>Dati!AF44</f>
        <v>-40.5</v>
      </c>
      <c r="N45" s="91">
        <f>Dati!AG44</f>
        <v>0</v>
      </c>
      <c r="O45" s="91">
        <f>Dati!AJ44</f>
        <v>0</v>
      </c>
      <c r="P45" s="91">
        <f>Dati!AL44</f>
        <v>0</v>
      </c>
      <c r="Q45" s="92">
        <f>Dati!AT44</f>
        <v>-40.5</v>
      </c>
      <c r="R45" s="92">
        <f>Dati!AX44</f>
        <v>-40.5</v>
      </c>
      <c r="S45" s="92">
        <f>Dati!BA44</f>
        <v>118.5</v>
      </c>
      <c r="T45" s="92">
        <f>Dati!BB44/10</f>
        <v>0</v>
      </c>
      <c r="U45" s="92">
        <f>Dati!BC44</f>
        <v>-121.5</v>
      </c>
      <c r="V45" s="92">
        <f t="shared" si="0"/>
        <v>0</v>
      </c>
      <c r="W45" s="75">
        <f>Dati!BF44</f>
        <v>1</v>
      </c>
    </row>
    <row r="46" spans="1:23" ht="15">
      <c r="A46" s="87">
        <f>Dati!A45</f>
        <v>1</v>
      </c>
      <c r="B46" s="88">
        <f>Dati!B46</f>
        <v>43</v>
      </c>
      <c r="C46" s="89" t="str">
        <f>Dati!C45</f>
        <v> </v>
      </c>
      <c r="D46" s="90" t="str">
        <f>'Ordine Entrata'!C45</f>
        <v> </v>
      </c>
      <c r="E46" s="89" t="str">
        <f>Dati!D45</f>
        <v> </v>
      </c>
      <c r="F46" s="91">
        <f>Dati!E45</f>
        <v>0</v>
      </c>
      <c r="G46" s="91">
        <f>Dati!H45</f>
        <v>0</v>
      </c>
      <c r="H46" s="91">
        <f>Dati!J45</f>
        <v>0</v>
      </c>
      <c r="I46" s="92">
        <f>Dati!R45</f>
        <v>-40.5</v>
      </c>
      <c r="J46" s="91">
        <f>Dati!S45</f>
        <v>0</v>
      </c>
      <c r="K46" s="91">
        <f>Dati!V45</f>
        <v>0</v>
      </c>
      <c r="L46" s="91">
        <f>Dati!X45</f>
        <v>0</v>
      </c>
      <c r="M46" s="92">
        <f>Dati!AF45</f>
        <v>-40.5</v>
      </c>
      <c r="N46" s="91">
        <f>Dati!AG45</f>
        <v>0</v>
      </c>
      <c r="O46" s="91">
        <f>Dati!AJ45</f>
        <v>0</v>
      </c>
      <c r="P46" s="91">
        <f>Dati!AL45</f>
        <v>0</v>
      </c>
      <c r="Q46" s="92">
        <f>Dati!AT45</f>
        <v>-40.5</v>
      </c>
      <c r="R46" s="92">
        <f>Dati!AX45</f>
        <v>-40.5</v>
      </c>
      <c r="S46" s="92">
        <f>Dati!BA45</f>
        <v>118.5</v>
      </c>
      <c r="T46" s="92">
        <f>Dati!BB45/10</f>
        <v>0</v>
      </c>
      <c r="U46" s="92">
        <f>Dati!BC45</f>
        <v>-121.5</v>
      </c>
      <c r="V46" s="92">
        <f t="shared" si="0"/>
        <v>0</v>
      </c>
      <c r="W46" s="75">
        <f>Dati!BF45</f>
        <v>1</v>
      </c>
    </row>
    <row r="47" spans="1:23" ht="15">
      <c r="A47" s="87">
        <f>Dati!A46</f>
        <v>1</v>
      </c>
      <c r="B47" s="88">
        <f>Dati!B47</f>
        <v>44</v>
      </c>
      <c r="C47" s="89" t="str">
        <f>Dati!C46</f>
        <v> </v>
      </c>
      <c r="D47" s="90" t="str">
        <f>'Ordine Entrata'!C46</f>
        <v> </v>
      </c>
      <c r="E47" s="89" t="str">
        <f>Dati!D46</f>
        <v> </v>
      </c>
      <c r="F47" s="91">
        <f>Dati!E46</f>
        <v>0</v>
      </c>
      <c r="G47" s="91">
        <f>Dati!H46</f>
        <v>0</v>
      </c>
      <c r="H47" s="91">
        <f>Dati!J46</f>
        <v>0</v>
      </c>
      <c r="I47" s="92">
        <f>Dati!R46</f>
        <v>-40.5</v>
      </c>
      <c r="J47" s="91">
        <f>Dati!S46</f>
        <v>0</v>
      </c>
      <c r="K47" s="91">
        <f>Dati!V46</f>
        <v>0</v>
      </c>
      <c r="L47" s="91">
        <f>Dati!X46</f>
        <v>0</v>
      </c>
      <c r="M47" s="92">
        <f>Dati!AF46</f>
        <v>-40.5</v>
      </c>
      <c r="N47" s="91">
        <f>Dati!AG46</f>
        <v>0</v>
      </c>
      <c r="O47" s="91">
        <f>Dati!AJ46</f>
        <v>0</v>
      </c>
      <c r="P47" s="91">
        <f>Dati!AL46</f>
        <v>0</v>
      </c>
      <c r="Q47" s="92">
        <f>Dati!AT46</f>
        <v>-40.5</v>
      </c>
      <c r="R47" s="92">
        <f>Dati!AX46</f>
        <v>-40.5</v>
      </c>
      <c r="S47" s="92">
        <f>Dati!BA46</f>
        <v>118.5</v>
      </c>
      <c r="T47" s="92">
        <f>Dati!BB46/10</f>
        <v>0</v>
      </c>
      <c r="U47" s="92">
        <f>Dati!BC46</f>
        <v>-121.5</v>
      </c>
      <c r="V47" s="92">
        <f t="shared" si="0"/>
        <v>0</v>
      </c>
      <c r="W47" s="75">
        <f>Dati!BF46</f>
        <v>1</v>
      </c>
    </row>
    <row r="48" spans="1:23" ht="15">
      <c r="A48" s="87">
        <f>Dati!A47</f>
        <v>1</v>
      </c>
      <c r="B48" s="88">
        <f>Dati!B48</f>
        <v>45</v>
      </c>
      <c r="C48" s="89" t="str">
        <f>Dati!C47</f>
        <v> </v>
      </c>
      <c r="D48" s="90" t="str">
        <f>'Ordine Entrata'!C47</f>
        <v> </v>
      </c>
      <c r="E48" s="89" t="str">
        <f>Dati!D47</f>
        <v> </v>
      </c>
      <c r="F48" s="91">
        <f>Dati!E47</f>
        <v>0</v>
      </c>
      <c r="G48" s="91">
        <f>Dati!H47</f>
        <v>0</v>
      </c>
      <c r="H48" s="91">
        <f>Dati!J47</f>
        <v>0</v>
      </c>
      <c r="I48" s="92">
        <f>Dati!R47</f>
        <v>-40.5</v>
      </c>
      <c r="J48" s="91">
        <f>Dati!S47</f>
        <v>0</v>
      </c>
      <c r="K48" s="91">
        <f>Dati!V47</f>
        <v>0</v>
      </c>
      <c r="L48" s="91">
        <f>Dati!X47</f>
        <v>0</v>
      </c>
      <c r="M48" s="92">
        <f>Dati!AF47</f>
        <v>-40.5</v>
      </c>
      <c r="N48" s="91">
        <f>Dati!AG47</f>
        <v>0</v>
      </c>
      <c r="O48" s="91">
        <f>Dati!AJ47</f>
        <v>0</v>
      </c>
      <c r="P48" s="91">
        <f>Dati!AL47</f>
        <v>0</v>
      </c>
      <c r="Q48" s="92">
        <f>Dati!AT47</f>
        <v>-40.5</v>
      </c>
      <c r="R48" s="92">
        <f>Dati!AX47</f>
        <v>-40.5</v>
      </c>
      <c r="S48" s="92">
        <f>Dati!BA47</f>
        <v>118.5</v>
      </c>
      <c r="T48" s="92">
        <f>Dati!BB47/10</f>
        <v>0</v>
      </c>
      <c r="U48" s="92">
        <f>Dati!BC47</f>
        <v>-121.5</v>
      </c>
      <c r="V48" s="92">
        <f t="shared" si="0"/>
        <v>0</v>
      </c>
      <c r="W48" s="75">
        <f>Dati!BF47</f>
        <v>1</v>
      </c>
    </row>
    <row r="49" spans="1:23" ht="15">
      <c r="A49" s="87">
        <f>Dati!A48</f>
        <v>1</v>
      </c>
      <c r="B49" s="88">
        <f>Dati!B49</f>
        <v>46</v>
      </c>
      <c r="C49" s="89" t="str">
        <f>Dati!C48</f>
        <v> </v>
      </c>
      <c r="D49" s="90" t="str">
        <f>'Ordine Entrata'!C48</f>
        <v> </v>
      </c>
      <c r="E49" s="89" t="str">
        <f>Dati!D48</f>
        <v> </v>
      </c>
      <c r="F49" s="91">
        <f>Dati!E48</f>
        <v>0</v>
      </c>
      <c r="G49" s="91">
        <f>Dati!H48</f>
        <v>0</v>
      </c>
      <c r="H49" s="91">
        <f>Dati!J48</f>
        <v>0</v>
      </c>
      <c r="I49" s="92">
        <f>Dati!R48</f>
        <v>-40.5</v>
      </c>
      <c r="J49" s="91">
        <f>Dati!S48</f>
        <v>0</v>
      </c>
      <c r="K49" s="91">
        <f>Dati!V48</f>
        <v>0</v>
      </c>
      <c r="L49" s="91">
        <f>Dati!X48</f>
        <v>0</v>
      </c>
      <c r="M49" s="92">
        <f>Dati!AF48</f>
        <v>-40.5</v>
      </c>
      <c r="N49" s="91">
        <f>Dati!AG48</f>
        <v>0</v>
      </c>
      <c r="O49" s="91">
        <f>Dati!AJ48</f>
        <v>0</v>
      </c>
      <c r="P49" s="91">
        <f>Dati!AL48</f>
        <v>0</v>
      </c>
      <c r="Q49" s="92">
        <f>Dati!AT48</f>
        <v>-40.5</v>
      </c>
      <c r="R49" s="92">
        <f>Dati!AX48</f>
        <v>-40.5</v>
      </c>
      <c r="S49" s="92">
        <f>Dati!BA48</f>
        <v>118.5</v>
      </c>
      <c r="T49" s="92">
        <f>Dati!BB48/10</f>
        <v>0</v>
      </c>
      <c r="U49" s="92">
        <f>Dati!BC48</f>
        <v>-121.5</v>
      </c>
      <c r="V49" s="92">
        <f t="shared" si="0"/>
        <v>0</v>
      </c>
      <c r="W49" s="75">
        <f>Dati!BF48</f>
        <v>1</v>
      </c>
    </row>
    <row r="50" spans="1:23" ht="15">
      <c r="A50" s="87">
        <f>Dati!A49</f>
        <v>1</v>
      </c>
      <c r="B50" s="88">
        <f>Dati!B50</f>
        <v>47</v>
      </c>
      <c r="C50" s="89" t="str">
        <f>Dati!C49</f>
        <v> </v>
      </c>
      <c r="D50" s="90" t="str">
        <f>'Ordine Entrata'!C49</f>
        <v> </v>
      </c>
      <c r="E50" s="89" t="str">
        <f>Dati!D49</f>
        <v> </v>
      </c>
      <c r="F50" s="91">
        <f>Dati!E49</f>
        <v>0</v>
      </c>
      <c r="G50" s="91">
        <f>Dati!H49</f>
        <v>0</v>
      </c>
      <c r="H50" s="91">
        <f>Dati!J49</f>
        <v>0</v>
      </c>
      <c r="I50" s="92">
        <f>Dati!R49</f>
        <v>-40.5</v>
      </c>
      <c r="J50" s="91">
        <f>Dati!S49</f>
        <v>0</v>
      </c>
      <c r="K50" s="91">
        <f>Dati!V49</f>
        <v>0</v>
      </c>
      <c r="L50" s="91">
        <f>Dati!X49</f>
        <v>0</v>
      </c>
      <c r="M50" s="92">
        <f>Dati!AF49</f>
        <v>-40.5</v>
      </c>
      <c r="N50" s="91">
        <f>Dati!AG49</f>
        <v>0</v>
      </c>
      <c r="O50" s="91">
        <f>Dati!AJ49</f>
        <v>0</v>
      </c>
      <c r="P50" s="91">
        <f>Dati!AL49</f>
        <v>0</v>
      </c>
      <c r="Q50" s="92">
        <f>Dati!AT49</f>
        <v>-40.5</v>
      </c>
      <c r="R50" s="92">
        <f>Dati!AX49</f>
        <v>-40.5</v>
      </c>
      <c r="S50" s="92">
        <f>Dati!BA49</f>
        <v>118.5</v>
      </c>
      <c r="T50" s="92">
        <f>Dati!BB49/10</f>
        <v>0</v>
      </c>
      <c r="U50" s="92">
        <f>Dati!BC49</f>
        <v>-121.5</v>
      </c>
      <c r="V50" s="92">
        <f t="shared" si="0"/>
        <v>0</v>
      </c>
      <c r="W50" s="75">
        <f>Dati!BF49</f>
        <v>1</v>
      </c>
    </row>
    <row r="51" spans="1:23" ht="15">
      <c r="A51" s="87">
        <f>Dati!A50</f>
        <v>1</v>
      </c>
      <c r="B51" s="88">
        <f>Dati!B51</f>
        <v>48</v>
      </c>
      <c r="C51" s="89" t="str">
        <f>Dati!C50</f>
        <v> </v>
      </c>
      <c r="D51" s="90" t="str">
        <f>'Ordine Entrata'!C50</f>
        <v> </v>
      </c>
      <c r="E51" s="89" t="str">
        <f>Dati!D50</f>
        <v> </v>
      </c>
      <c r="F51" s="91">
        <f>Dati!E50</f>
        <v>0</v>
      </c>
      <c r="G51" s="91">
        <f>Dati!H50</f>
        <v>0</v>
      </c>
      <c r="H51" s="91">
        <f>Dati!J50</f>
        <v>0</v>
      </c>
      <c r="I51" s="92">
        <f>Dati!R50</f>
        <v>-40.5</v>
      </c>
      <c r="J51" s="91">
        <f>Dati!S50</f>
        <v>0</v>
      </c>
      <c r="K51" s="91">
        <f>Dati!V50</f>
        <v>0</v>
      </c>
      <c r="L51" s="91">
        <f>Dati!X50</f>
        <v>0</v>
      </c>
      <c r="M51" s="92">
        <f>Dati!AF50</f>
        <v>-40.5</v>
      </c>
      <c r="N51" s="91">
        <f>Dati!AG50</f>
        <v>0</v>
      </c>
      <c r="O51" s="91">
        <f>Dati!AJ50</f>
        <v>0</v>
      </c>
      <c r="P51" s="91">
        <f>Dati!AL50</f>
        <v>0</v>
      </c>
      <c r="Q51" s="92">
        <f>Dati!AT50</f>
        <v>-40.5</v>
      </c>
      <c r="R51" s="92">
        <f>Dati!AX50</f>
        <v>-40.5</v>
      </c>
      <c r="S51" s="92">
        <f>Dati!BA50</f>
        <v>118.5</v>
      </c>
      <c r="T51" s="92">
        <f>Dati!BB50/10</f>
        <v>0</v>
      </c>
      <c r="U51" s="92">
        <f>Dati!BC50</f>
        <v>-121.5</v>
      </c>
      <c r="V51" s="92">
        <f t="shared" si="0"/>
        <v>0</v>
      </c>
      <c r="W51" s="75">
        <f>Dati!BF50</f>
        <v>1</v>
      </c>
    </row>
    <row r="52" spans="1:23" ht="15">
      <c r="A52" s="87">
        <f>Dati!A51</f>
        <v>1</v>
      </c>
      <c r="B52" s="88">
        <f>Dati!B52</f>
        <v>49</v>
      </c>
      <c r="C52" s="89" t="str">
        <f>Dati!C51</f>
        <v> </v>
      </c>
      <c r="D52" s="90" t="str">
        <f>'Ordine Entrata'!C51</f>
        <v> </v>
      </c>
      <c r="E52" s="89" t="str">
        <f>Dati!D51</f>
        <v> </v>
      </c>
      <c r="F52" s="91">
        <f>Dati!E51</f>
        <v>0</v>
      </c>
      <c r="G52" s="91">
        <f>Dati!H51</f>
        <v>0</v>
      </c>
      <c r="H52" s="91">
        <f>Dati!J51</f>
        <v>0</v>
      </c>
      <c r="I52" s="92">
        <f>Dati!R51</f>
        <v>-40.5</v>
      </c>
      <c r="J52" s="91">
        <f>Dati!S51</f>
        <v>0</v>
      </c>
      <c r="K52" s="91">
        <f>Dati!V51</f>
        <v>0</v>
      </c>
      <c r="L52" s="91">
        <f>Dati!X51</f>
        <v>0</v>
      </c>
      <c r="M52" s="92">
        <f>Dati!AF51</f>
        <v>-40.5</v>
      </c>
      <c r="N52" s="91">
        <f>Dati!AG51</f>
        <v>0</v>
      </c>
      <c r="O52" s="91">
        <f>Dati!AJ51</f>
        <v>0</v>
      </c>
      <c r="P52" s="91">
        <f>Dati!AL51</f>
        <v>0</v>
      </c>
      <c r="Q52" s="92">
        <f>Dati!AT51</f>
        <v>-40.5</v>
      </c>
      <c r="R52" s="92">
        <f>Dati!AX51</f>
        <v>-40.5</v>
      </c>
      <c r="S52" s="92">
        <f>Dati!BA51</f>
        <v>118.5</v>
      </c>
      <c r="T52" s="92">
        <f>Dati!BB51/10</f>
        <v>0</v>
      </c>
      <c r="U52" s="92">
        <f>Dati!BC51</f>
        <v>-121.5</v>
      </c>
      <c r="V52" s="92">
        <f t="shared" si="0"/>
        <v>0</v>
      </c>
      <c r="W52" s="75">
        <f>Dati!BF51</f>
        <v>1</v>
      </c>
    </row>
    <row r="53" spans="1:23" ht="15">
      <c r="A53" s="87">
        <f>Dati!A52</f>
        <v>1</v>
      </c>
      <c r="B53" s="88">
        <f>Dati!B53</f>
        <v>50</v>
      </c>
      <c r="C53" s="89" t="str">
        <f>Dati!C52</f>
        <v> </v>
      </c>
      <c r="D53" s="90" t="str">
        <f>'Ordine Entrata'!C52</f>
        <v> </v>
      </c>
      <c r="E53" s="89" t="str">
        <f>Dati!D52</f>
        <v> </v>
      </c>
      <c r="F53" s="91">
        <f>Dati!E52</f>
        <v>0</v>
      </c>
      <c r="G53" s="91">
        <f>Dati!H52</f>
        <v>0</v>
      </c>
      <c r="H53" s="91">
        <f>Dati!J52</f>
        <v>0</v>
      </c>
      <c r="I53" s="92">
        <f>Dati!R52</f>
        <v>-40.5</v>
      </c>
      <c r="J53" s="91">
        <f>Dati!S52</f>
        <v>0</v>
      </c>
      <c r="K53" s="91">
        <f>Dati!V52</f>
        <v>0</v>
      </c>
      <c r="L53" s="91">
        <f>Dati!X52</f>
        <v>0</v>
      </c>
      <c r="M53" s="92">
        <f>Dati!AF52</f>
        <v>-40.5</v>
      </c>
      <c r="N53" s="91">
        <f>Dati!AG52</f>
        <v>0</v>
      </c>
      <c r="O53" s="91">
        <f>Dati!AJ52</f>
        <v>0</v>
      </c>
      <c r="P53" s="91">
        <f>Dati!AL52</f>
        <v>0</v>
      </c>
      <c r="Q53" s="92">
        <f>Dati!AT52</f>
        <v>-40.5</v>
      </c>
      <c r="R53" s="92">
        <f>Dati!AX52</f>
        <v>-40.5</v>
      </c>
      <c r="S53" s="92">
        <f>Dati!BA52</f>
        <v>118.5</v>
      </c>
      <c r="T53" s="92">
        <f>Dati!BB52/10</f>
        <v>0</v>
      </c>
      <c r="U53" s="92">
        <f>Dati!BC52</f>
        <v>-121.5</v>
      </c>
      <c r="V53" s="92">
        <f t="shared" si="0"/>
        <v>0</v>
      </c>
      <c r="W53" s="75">
        <f>Dati!BF52</f>
        <v>1</v>
      </c>
    </row>
    <row r="54" spans="1:23" ht="15">
      <c r="A54" s="87">
        <f>Dati!A53</f>
        <v>1</v>
      </c>
      <c r="B54" s="88">
        <f>Dati!B54</f>
        <v>51</v>
      </c>
      <c r="C54" s="89" t="str">
        <f>Dati!C53</f>
        <v> </v>
      </c>
      <c r="D54" s="90" t="str">
        <f>'Ordine Entrata'!C53</f>
        <v> </v>
      </c>
      <c r="E54" s="89" t="str">
        <f>Dati!D53</f>
        <v> </v>
      </c>
      <c r="F54" s="91">
        <f>Dati!E53</f>
        <v>0</v>
      </c>
      <c r="G54" s="91">
        <f>Dati!H53</f>
        <v>0</v>
      </c>
      <c r="H54" s="91">
        <f>Dati!J53</f>
        <v>0</v>
      </c>
      <c r="I54" s="92">
        <f>Dati!R53</f>
        <v>-40.5</v>
      </c>
      <c r="J54" s="91">
        <f>Dati!S53</f>
        <v>0</v>
      </c>
      <c r="K54" s="91">
        <f>Dati!V53</f>
        <v>0</v>
      </c>
      <c r="L54" s="91">
        <f>Dati!X53</f>
        <v>0</v>
      </c>
      <c r="M54" s="92">
        <f>Dati!AF53</f>
        <v>-40.5</v>
      </c>
      <c r="N54" s="91">
        <f>Dati!AG53</f>
        <v>0</v>
      </c>
      <c r="O54" s="91">
        <f>Dati!AJ53</f>
        <v>0</v>
      </c>
      <c r="P54" s="91">
        <f>Dati!AL53</f>
        <v>0</v>
      </c>
      <c r="Q54" s="92">
        <f>Dati!AT53</f>
        <v>-40.5</v>
      </c>
      <c r="R54" s="92">
        <f>Dati!AX53</f>
        <v>-40.5</v>
      </c>
      <c r="S54" s="92">
        <f>Dati!BA53</f>
        <v>118.5</v>
      </c>
      <c r="T54" s="92">
        <f>Dati!BB53/10</f>
        <v>0</v>
      </c>
      <c r="U54" s="92">
        <f>Dati!BC53</f>
        <v>-121.5</v>
      </c>
      <c r="V54" s="92">
        <f t="shared" si="0"/>
        <v>0</v>
      </c>
      <c r="W54" s="75">
        <f>Dati!BF53</f>
        <v>1</v>
      </c>
    </row>
    <row r="55" spans="1:23" ht="15">
      <c r="A55" s="87">
        <f>Dati!A54</f>
        <v>1</v>
      </c>
      <c r="B55" s="88">
        <f>Dati!B55</f>
        <v>52</v>
      </c>
      <c r="C55" s="89" t="str">
        <f>Dati!C54</f>
        <v> </v>
      </c>
      <c r="D55" s="90" t="str">
        <f>'Ordine Entrata'!C54</f>
        <v> </v>
      </c>
      <c r="E55" s="89" t="str">
        <f>Dati!D54</f>
        <v> </v>
      </c>
      <c r="F55" s="91">
        <f>Dati!E54</f>
        <v>0</v>
      </c>
      <c r="G55" s="91">
        <f>Dati!H54</f>
        <v>0</v>
      </c>
      <c r="H55" s="91">
        <f>Dati!J54</f>
        <v>0</v>
      </c>
      <c r="I55" s="92">
        <f>Dati!R54</f>
        <v>-40.5</v>
      </c>
      <c r="J55" s="91">
        <f>Dati!S54</f>
        <v>0</v>
      </c>
      <c r="K55" s="91">
        <f>Dati!V54</f>
        <v>0</v>
      </c>
      <c r="L55" s="91">
        <f>Dati!X54</f>
        <v>0</v>
      </c>
      <c r="M55" s="92">
        <f>Dati!AF54</f>
        <v>-40.5</v>
      </c>
      <c r="N55" s="91">
        <f>Dati!AG54</f>
        <v>0</v>
      </c>
      <c r="O55" s="91">
        <f>Dati!AJ54</f>
        <v>0</v>
      </c>
      <c r="P55" s="91">
        <f>Dati!AL54</f>
        <v>0</v>
      </c>
      <c r="Q55" s="92">
        <f>Dati!AT54</f>
        <v>-40.5</v>
      </c>
      <c r="R55" s="92">
        <f>Dati!AX54</f>
        <v>-40.5</v>
      </c>
      <c r="S55" s="92">
        <f>Dati!BA54</f>
        <v>118.5</v>
      </c>
      <c r="T55" s="92">
        <f>Dati!BB54/10</f>
        <v>0</v>
      </c>
      <c r="U55" s="92">
        <f>Dati!BC54</f>
        <v>-121.5</v>
      </c>
      <c r="V55" s="92">
        <f t="shared" si="0"/>
        <v>0</v>
      </c>
      <c r="W55" s="75">
        <f>Dati!BF54</f>
        <v>1</v>
      </c>
    </row>
    <row r="56" spans="1:23" ht="15">
      <c r="A56" s="87">
        <f>Dati!A55</f>
        <v>1</v>
      </c>
      <c r="B56" s="88">
        <f>Dati!B56</f>
        <v>53</v>
      </c>
      <c r="C56" s="89" t="str">
        <f>Dati!C55</f>
        <v> </v>
      </c>
      <c r="D56" s="90" t="str">
        <f>'Ordine Entrata'!C55</f>
        <v> </v>
      </c>
      <c r="E56" s="89" t="str">
        <f>Dati!D55</f>
        <v> </v>
      </c>
      <c r="F56" s="91">
        <f>Dati!E55</f>
        <v>0</v>
      </c>
      <c r="G56" s="91">
        <f>Dati!H55</f>
        <v>0</v>
      </c>
      <c r="H56" s="91">
        <f>Dati!J55</f>
        <v>0</v>
      </c>
      <c r="I56" s="92">
        <f>Dati!R55</f>
        <v>-40.5</v>
      </c>
      <c r="J56" s="91">
        <f>Dati!S55</f>
        <v>0</v>
      </c>
      <c r="K56" s="91">
        <f>Dati!V55</f>
        <v>0</v>
      </c>
      <c r="L56" s="91">
        <f>Dati!X55</f>
        <v>0</v>
      </c>
      <c r="M56" s="92">
        <f>Dati!AF55</f>
        <v>-40.5</v>
      </c>
      <c r="N56" s="91">
        <f>Dati!AG55</f>
        <v>0</v>
      </c>
      <c r="O56" s="91">
        <f>Dati!AJ55</f>
        <v>0</v>
      </c>
      <c r="P56" s="91">
        <f>Dati!AL55</f>
        <v>0</v>
      </c>
      <c r="Q56" s="92">
        <f>Dati!AT55</f>
        <v>-40.5</v>
      </c>
      <c r="R56" s="92">
        <f>Dati!AX55</f>
        <v>-40.5</v>
      </c>
      <c r="S56" s="92">
        <f>Dati!BA55</f>
        <v>118.5</v>
      </c>
      <c r="T56" s="92">
        <f>Dati!BB55/10</f>
        <v>0</v>
      </c>
      <c r="U56" s="92">
        <f>Dati!BC55</f>
        <v>-121.5</v>
      </c>
      <c r="V56" s="92">
        <f t="shared" si="0"/>
        <v>0</v>
      </c>
      <c r="W56" s="75">
        <f>Dati!BF55</f>
        <v>1</v>
      </c>
    </row>
    <row r="57" spans="1:23" ht="15">
      <c r="A57" s="87">
        <f>Dati!A56</f>
        <v>1</v>
      </c>
      <c r="B57" s="88">
        <f>Dati!B57</f>
        <v>54</v>
      </c>
      <c r="C57" s="89" t="str">
        <f>Dati!C56</f>
        <v> </v>
      </c>
      <c r="D57" s="90" t="str">
        <f>'Ordine Entrata'!C56</f>
        <v> </v>
      </c>
      <c r="E57" s="89" t="str">
        <f>Dati!D56</f>
        <v> </v>
      </c>
      <c r="F57" s="91">
        <f>Dati!E56</f>
        <v>0</v>
      </c>
      <c r="G57" s="91">
        <f>Dati!H56</f>
        <v>0</v>
      </c>
      <c r="H57" s="91">
        <f>Dati!J56</f>
        <v>0</v>
      </c>
      <c r="I57" s="92">
        <f>Dati!R56</f>
        <v>-40.5</v>
      </c>
      <c r="J57" s="91">
        <f>Dati!S56</f>
        <v>0</v>
      </c>
      <c r="K57" s="91">
        <f>Dati!V56</f>
        <v>0</v>
      </c>
      <c r="L57" s="91">
        <f>Dati!X56</f>
        <v>0</v>
      </c>
      <c r="M57" s="92">
        <f>Dati!AF56</f>
        <v>-40.5</v>
      </c>
      <c r="N57" s="91">
        <f>Dati!AG56</f>
        <v>0</v>
      </c>
      <c r="O57" s="91">
        <f>Dati!AJ56</f>
        <v>0</v>
      </c>
      <c r="P57" s="91">
        <f>Dati!AL56</f>
        <v>0</v>
      </c>
      <c r="Q57" s="92">
        <f>Dati!AT56</f>
        <v>-40.5</v>
      </c>
      <c r="R57" s="92">
        <f>Dati!AX56</f>
        <v>-40.5</v>
      </c>
      <c r="S57" s="92">
        <f>Dati!BA56</f>
        <v>118.5</v>
      </c>
      <c r="T57" s="92">
        <f>Dati!BB56/10</f>
        <v>0</v>
      </c>
      <c r="U57" s="92">
        <f>Dati!BC56</f>
        <v>-121.5</v>
      </c>
      <c r="V57" s="92">
        <f t="shared" si="0"/>
        <v>0</v>
      </c>
      <c r="W57" s="75">
        <f>Dati!BF56</f>
        <v>1</v>
      </c>
    </row>
    <row r="58" spans="1:23" ht="15">
      <c r="A58" s="87">
        <f>Dati!A57</f>
        <v>1</v>
      </c>
      <c r="B58" s="88">
        <f>Dati!B58</f>
        <v>55</v>
      </c>
      <c r="C58" s="89" t="str">
        <f>Dati!C57</f>
        <v> </v>
      </c>
      <c r="D58" s="90" t="str">
        <f>'Ordine Entrata'!C57</f>
        <v> </v>
      </c>
      <c r="E58" s="89" t="str">
        <f>Dati!D57</f>
        <v> </v>
      </c>
      <c r="F58" s="91">
        <f>Dati!E57</f>
        <v>0</v>
      </c>
      <c r="G58" s="91">
        <f>Dati!H57</f>
        <v>0</v>
      </c>
      <c r="H58" s="91">
        <f>Dati!J57</f>
        <v>0</v>
      </c>
      <c r="I58" s="92">
        <f>Dati!R57</f>
        <v>-40.5</v>
      </c>
      <c r="J58" s="91">
        <f>Dati!S57</f>
        <v>0</v>
      </c>
      <c r="K58" s="91">
        <f>Dati!V57</f>
        <v>0</v>
      </c>
      <c r="L58" s="91">
        <f>Dati!X57</f>
        <v>0</v>
      </c>
      <c r="M58" s="92">
        <f>Dati!AF57</f>
        <v>-40.5</v>
      </c>
      <c r="N58" s="91">
        <f>Dati!AG57</f>
        <v>0</v>
      </c>
      <c r="O58" s="91">
        <f>Dati!AJ57</f>
        <v>0</v>
      </c>
      <c r="P58" s="91">
        <f>Dati!AL57</f>
        <v>0</v>
      </c>
      <c r="Q58" s="92">
        <f>Dati!AT57</f>
        <v>-40.5</v>
      </c>
      <c r="R58" s="92">
        <f>Dati!AX57</f>
        <v>-40.5</v>
      </c>
      <c r="S58" s="92">
        <f>Dati!BA57</f>
        <v>118.5</v>
      </c>
      <c r="T58" s="92">
        <f>Dati!BB57/10</f>
        <v>0</v>
      </c>
      <c r="U58" s="92">
        <f>Dati!BC57</f>
        <v>-121.5</v>
      </c>
      <c r="V58" s="92">
        <f t="shared" si="0"/>
        <v>0</v>
      </c>
      <c r="W58" s="75">
        <f>Dati!BF57</f>
        <v>1</v>
      </c>
    </row>
    <row r="59" spans="1:23" ht="15">
      <c r="A59" s="87">
        <f>Dati!A58</f>
        <v>1</v>
      </c>
      <c r="B59" s="88">
        <f>Dati!B59</f>
        <v>56</v>
      </c>
      <c r="C59" s="89" t="str">
        <f>Dati!C58</f>
        <v> </v>
      </c>
      <c r="D59" s="90" t="str">
        <f>'Ordine Entrata'!C58</f>
        <v> </v>
      </c>
      <c r="E59" s="89" t="str">
        <f>Dati!D58</f>
        <v> </v>
      </c>
      <c r="F59" s="91">
        <f>Dati!E58</f>
        <v>0</v>
      </c>
      <c r="G59" s="91">
        <f>Dati!H58</f>
        <v>0</v>
      </c>
      <c r="H59" s="91">
        <f>Dati!J58</f>
        <v>0</v>
      </c>
      <c r="I59" s="92">
        <f>Dati!R58</f>
        <v>-40.5</v>
      </c>
      <c r="J59" s="91">
        <f>Dati!S58</f>
        <v>0</v>
      </c>
      <c r="K59" s="91">
        <f>Dati!V58</f>
        <v>0</v>
      </c>
      <c r="L59" s="91">
        <f>Dati!X58</f>
        <v>0</v>
      </c>
      <c r="M59" s="92">
        <f>Dati!AF58</f>
        <v>-40.5</v>
      </c>
      <c r="N59" s="91">
        <f>Dati!AG58</f>
        <v>0</v>
      </c>
      <c r="O59" s="91">
        <f>Dati!AJ58</f>
        <v>0</v>
      </c>
      <c r="P59" s="91">
        <f>Dati!AL58</f>
        <v>0</v>
      </c>
      <c r="Q59" s="92">
        <f>Dati!AT58</f>
        <v>-40.5</v>
      </c>
      <c r="R59" s="92">
        <f>Dati!AX58</f>
        <v>-40.5</v>
      </c>
      <c r="S59" s="92">
        <f>Dati!BA58</f>
        <v>118.5</v>
      </c>
      <c r="T59" s="92">
        <f>Dati!BB58/10</f>
        <v>0</v>
      </c>
      <c r="U59" s="92">
        <f>Dati!BC58</f>
        <v>-121.5</v>
      </c>
      <c r="V59" s="92">
        <f t="shared" si="0"/>
        <v>0</v>
      </c>
      <c r="W59" s="75">
        <f>Dati!BF58</f>
        <v>1</v>
      </c>
    </row>
    <row r="60" spans="1:23" ht="15">
      <c r="A60" s="87">
        <f>Dati!A59</f>
        <v>1</v>
      </c>
      <c r="B60" s="88">
        <f>Dati!B60</f>
        <v>57</v>
      </c>
      <c r="C60" s="89" t="str">
        <f>Dati!C59</f>
        <v> </v>
      </c>
      <c r="D60" s="90" t="str">
        <f>'Ordine Entrata'!C59</f>
        <v> </v>
      </c>
      <c r="E60" s="89" t="str">
        <f>Dati!D59</f>
        <v> </v>
      </c>
      <c r="F60" s="91">
        <f>Dati!E59</f>
        <v>0</v>
      </c>
      <c r="G60" s="91">
        <f>Dati!H59</f>
        <v>0</v>
      </c>
      <c r="H60" s="91">
        <f>Dati!J59</f>
        <v>0</v>
      </c>
      <c r="I60" s="92">
        <f>Dati!R59</f>
        <v>-40.5</v>
      </c>
      <c r="J60" s="91">
        <f>Dati!S59</f>
        <v>0</v>
      </c>
      <c r="K60" s="91">
        <f>Dati!V59</f>
        <v>0</v>
      </c>
      <c r="L60" s="91">
        <f>Dati!X59</f>
        <v>0</v>
      </c>
      <c r="M60" s="92">
        <f>Dati!AF59</f>
        <v>-40.5</v>
      </c>
      <c r="N60" s="91">
        <f>Dati!AG59</f>
        <v>0</v>
      </c>
      <c r="O60" s="91">
        <f>Dati!AJ59</f>
        <v>0</v>
      </c>
      <c r="P60" s="91">
        <f>Dati!AL59</f>
        <v>0</v>
      </c>
      <c r="Q60" s="92">
        <f>Dati!AT59</f>
        <v>-40.5</v>
      </c>
      <c r="R60" s="92">
        <f>Dati!AX59</f>
        <v>-40.5</v>
      </c>
      <c r="S60" s="92">
        <f>Dati!BA59</f>
        <v>118.5</v>
      </c>
      <c r="T60" s="92">
        <f>Dati!BB59/10</f>
        <v>0</v>
      </c>
      <c r="U60" s="92">
        <f>Dati!BC59</f>
        <v>-121.5</v>
      </c>
      <c r="V60" s="92">
        <f t="shared" si="0"/>
        <v>0</v>
      </c>
      <c r="W60" s="75">
        <f>Dati!BF59</f>
        <v>1</v>
      </c>
    </row>
    <row r="61" spans="1:23" ht="15">
      <c r="A61" s="87">
        <f>Dati!A60</f>
        <v>1</v>
      </c>
      <c r="B61" s="88">
        <f>Dati!B61</f>
        <v>58</v>
      </c>
      <c r="C61" s="89" t="str">
        <f>Dati!C60</f>
        <v> </v>
      </c>
      <c r="D61" s="90" t="str">
        <f>'Ordine Entrata'!C60</f>
        <v> </v>
      </c>
      <c r="E61" s="89" t="str">
        <f>Dati!D60</f>
        <v> </v>
      </c>
      <c r="F61" s="91">
        <f>Dati!E60</f>
        <v>0</v>
      </c>
      <c r="G61" s="91">
        <f>Dati!H60</f>
        <v>0</v>
      </c>
      <c r="H61" s="91">
        <f>Dati!J60</f>
        <v>0</v>
      </c>
      <c r="I61" s="92">
        <f>Dati!R60</f>
        <v>-40.5</v>
      </c>
      <c r="J61" s="91">
        <f>Dati!S60</f>
        <v>0</v>
      </c>
      <c r="K61" s="91">
        <f>Dati!V60</f>
        <v>0</v>
      </c>
      <c r="L61" s="91">
        <f>Dati!X60</f>
        <v>0</v>
      </c>
      <c r="M61" s="92">
        <f>Dati!AF60</f>
        <v>-40.5</v>
      </c>
      <c r="N61" s="91">
        <f>Dati!AG60</f>
        <v>0</v>
      </c>
      <c r="O61" s="91">
        <f>Dati!AJ60</f>
        <v>0</v>
      </c>
      <c r="P61" s="91">
        <f>Dati!AL60</f>
        <v>0</v>
      </c>
      <c r="Q61" s="92">
        <f>Dati!AT60</f>
        <v>-40.5</v>
      </c>
      <c r="R61" s="92">
        <f>Dati!AX60</f>
        <v>-40.5</v>
      </c>
      <c r="S61" s="92">
        <f>Dati!BA60</f>
        <v>118.5</v>
      </c>
      <c r="T61" s="92">
        <f>Dati!BB60/10</f>
        <v>0</v>
      </c>
      <c r="U61" s="92">
        <f>Dati!BC60</f>
        <v>-121.5</v>
      </c>
      <c r="V61" s="92">
        <f t="shared" si="0"/>
        <v>0</v>
      </c>
      <c r="W61" s="75">
        <f>Dati!BF60</f>
        <v>1</v>
      </c>
    </row>
    <row r="62" spans="1:23" ht="15">
      <c r="A62" s="87">
        <f>Dati!A61</f>
        <v>1</v>
      </c>
      <c r="B62" s="88">
        <f>Dati!B62</f>
        <v>59</v>
      </c>
      <c r="C62" s="89" t="str">
        <f>Dati!C61</f>
        <v> </v>
      </c>
      <c r="D62" s="90" t="str">
        <f>'Ordine Entrata'!C61</f>
        <v> </v>
      </c>
      <c r="E62" s="89" t="str">
        <f>Dati!D61</f>
        <v> </v>
      </c>
      <c r="F62" s="91">
        <f>Dati!E61</f>
        <v>0</v>
      </c>
      <c r="G62" s="91">
        <f>Dati!H61</f>
        <v>0</v>
      </c>
      <c r="H62" s="91">
        <f>Dati!J61</f>
        <v>0</v>
      </c>
      <c r="I62" s="92">
        <f>Dati!R61</f>
        <v>-40.5</v>
      </c>
      <c r="J62" s="91">
        <f>Dati!S61</f>
        <v>0</v>
      </c>
      <c r="K62" s="91">
        <f>Dati!V61</f>
        <v>0</v>
      </c>
      <c r="L62" s="91">
        <f>Dati!X61</f>
        <v>0</v>
      </c>
      <c r="M62" s="92">
        <f>Dati!AF61</f>
        <v>-40.5</v>
      </c>
      <c r="N62" s="91">
        <f>Dati!AG61</f>
        <v>0</v>
      </c>
      <c r="O62" s="91">
        <f>Dati!AJ61</f>
        <v>0</v>
      </c>
      <c r="P62" s="91">
        <f>Dati!AL61</f>
        <v>0</v>
      </c>
      <c r="Q62" s="92">
        <f>Dati!AT61</f>
        <v>-40.5</v>
      </c>
      <c r="R62" s="92">
        <f>Dati!AX61</f>
        <v>-40.5</v>
      </c>
      <c r="S62" s="92">
        <f>Dati!BA61</f>
        <v>118.5</v>
      </c>
      <c r="T62" s="92">
        <f>Dati!BB61/10</f>
        <v>0</v>
      </c>
      <c r="U62" s="92">
        <f>Dati!BC61</f>
        <v>-121.5</v>
      </c>
      <c r="V62" s="92">
        <f t="shared" si="0"/>
        <v>0</v>
      </c>
      <c r="W62" s="75">
        <f>Dati!BF61</f>
        <v>1</v>
      </c>
    </row>
    <row r="63" spans="1:23" ht="15">
      <c r="A63" s="87">
        <f>Dati!A62</f>
        <v>1</v>
      </c>
      <c r="B63" s="88">
        <f>Dati!B63</f>
        <v>60</v>
      </c>
      <c r="C63" s="89" t="str">
        <f>Dati!C62</f>
        <v> </v>
      </c>
      <c r="D63" s="90" t="str">
        <f>'Ordine Entrata'!C62</f>
        <v> </v>
      </c>
      <c r="E63" s="89" t="str">
        <f>Dati!D62</f>
        <v> </v>
      </c>
      <c r="F63" s="91">
        <f>Dati!E62</f>
        <v>0</v>
      </c>
      <c r="G63" s="91">
        <f>Dati!H62</f>
        <v>0</v>
      </c>
      <c r="H63" s="91">
        <f>Dati!J62</f>
        <v>0</v>
      </c>
      <c r="I63" s="92">
        <f>Dati!R62</f>
        <v>-40.5</v>
      </c>
      <c r="J63" s="91">
        <f>Dati!S62</f>
        <v>0</v>
      </c>
      <c r="K63" s="91">
        <f>Dati!V62</f>
        <v>0</v>
      </c>
      <c r="L63" s="91">
        <f>Dati!X62</f>
        <v>0</v>
      </c>
      <c r="M63" s="92">
        <f>Dati!AF62</f>
        <v>-40.5</v>
      </c>
      <c r="N63" s="91">
        <f>Dati!AG62</f>
        <v>0</v>
      </c>
      <c r="O63" s="91">
        <f>Dati!AJ62</f>
        <v>0</v>
      </c>
      <c r="P63" s="91">
        <f>Dati!AL62</f>
        <v>0</v>
      </c>
      <c r="Q63" s="92">
        <f>Dati!AT62</f>
        <v>-40.5</v>
      </c>
      <c r="R63" s="92">
        <f>Dati!AX62</f>
        <v>-40.5</v>
      </c>
      <c r="S63" s="92">
        <f>Dati!BA62</f>
        <v>118.5</v>
      </c>
      <c r="T63" s="92">
        <f>Dati!BB62/10</f>
        <v>0</v>
      </c>
      <c r="U63" s="92">
        <f>Dati!BC62</f>
        <v>-121.5</v>
      </c>
      <c r="V63" s="92">
        <f t="shared" si="0"/>
        <v>0</v>
      </c>
      <c r="W63" s="75">
        <f>Dati!BF62</f>
        <v>1</v>
      </c>
    </row>
    <row r="64" spans="1:23" ht="15">
      <c r="A64" s="87">
        <f>Dati!A63</f>
        <v>1</v>
      </c>
      <c r="B64" s="88">
        <f>Dati!B64</f>
        <v>61</v>
      </c>
      <c r="C64" s="89" t="str">
        <f>Dati!C63</f>
        <v> </v>
      </c>
      <c r="D64" s="90" t="str">
        <f>'Ordine Entrata'!C63</f>
        <v> </v>
      </c>
      <c r="E64" s="89" t="str">
        <f>Dati!D63</f>
        <v> </v>
      </c>
      <c r="F64" s="91">
        <f>Dati!E63</f>
        <v>0</v>
      </c>
      <c r="G64" s="91">
        <f>Dati!H63</f>
        <v>0</v>
      </c>
      <c r="H64" s="91">
        <f>Dati!J63</f>
        <v>0</v>
      </c>
      <c r="I64" s="92">
        <f>Dati!R63</f>
        <v>-40.5</v>
      </c>
      <c r="J64" s="91">
        <f>Dati!S63</f>
        <v>0</v>
      </c>
      <c r="K64" s="91">
        <f>Dati!V63</f>
        <v>0</v>
      </c>
      <c r="L64" s="91">
        <f>Dati!X63</f>
        <v>0</v>
      </c>
      <c r="M64" s="92">
        <f>Dati!AF63</f>
        <v>-40.5</v>
      </c>
      <c r="N64" s="91">
        <f>Dati!AG63</f>
        <v>0</v>
      </c>
      <c r="O64" s="91">
        <f>Dati!AJ63</f>
        <v>0</v>
      </c>
      <c r="P64" s="91">
        <f>Dati!AL63</f>
        <v>0</v>
      </c>
      <c r="Q64" s="92">
        <f>Dati!AT63</f>
        <v>-40.5</v>
      </c>
      <c r="R64" s="92">
        <f>Dati!AX63</f>
        <v>-40.5</v>
      </c>
      <c r="S64" s="92">
        <f>Dati!BA63</f>
        <v>118.5</v>
      </c>
      <c r="T64" s="92">
        <f>Dati!BB63/10</f>
        <v>0</v>
      </c>
      <c r="U64" s="92">
        <f>Dati!BC63</f>
        <v>-121.5</v>
      </c>
      <c r="V64" s="92">
        <f t="shared" si="0"/>
        <v>0</v>
      </c>
      <c r="W64" s="75">
        <f>Dati!BF63</f>
        <v>1</v>
      </c>
    </row>
    <row r="65" spans="1:23" ht="15">
      <c r="A65" s="87">
        <f>Dati!A64</f>
        <v>1</v>
      </c>
      <c r="B65" s="88">
        <f>Dati!B65</f>
        <v>62</v>
      </c>
      <c r="C65" s="89" t="str">
        <f>Dati!C64</f>
        <v> </v>
      </c>
      <c r="D65" s="90" t="str">
        <f>'Ordine Entrata'!C64</f>
        <v> </v>
      </c>
      <c r="E65" s="89" t="str">
        <f>Dati!D64</f>
        <v> </v>
      </c>
      <c r="F65" s="91">
        <f>Dati!E64</f>
        <v>0</v>
      </c>
      <c r="G65" s="91">
        <f>Dati!H64</f>
        <v>0</v>
      </c>
      <c r="H65" s="91">
        <f>Dati!J64</f>
        <v>0</v>
      </c>
      <c r="I65" s="92">
        <f>Dati!R64</f>
        <v>-40.5</v>
      </c>
      <c r="J65" s="91">
        <f>Dati!S64</f>
        <v>0</v>
      </c>
      <c r="K65" s="91">
        <f>Dati!V64</f>
        <v>0</v>
      </c>
      <c r="L65" s="91">
        <f>Dati!X64</f>
        <v>0</v>
      </c>
      <c r="M65" s="92">
        <f>Dati!AF64</f>
        <v>-40.5</v>
      </c>
      <c r="N65" s="91">
        <f>Dati!AG64</f>
        <v>0</v>
      </c>
      <c r="O65" s="91">
        <f>Dati!AJ64</f>
        <v>0</v>
      </c>
      <c r="P65" s="91">
        <f>Dati!AL64</f>
        <v>0</v>
      </c>
      <c r="Q65" s="92">
        <f>Dati!AT64</f>
        <v>-40.5</v>
      </c>
      <c r="R65" s="92">
        <f>Dati!AX64</f>
        <v>-40.5</v>
      </c>
      <c r="S65" s="92">
        <f>Dati!BA64</f>
        <v>118.5</v>
      </c>
      <c r="T65" s="92">
        <f>Dati!BB64/10</f>
        <v>0</v>
      </c>
      <c r="U65" s="92">
        <f>Dati!BC64</f>
        <v>-121.5</v>
      </c>
      <c r="V65" s="92">
        <f t="shared" si="0"/>
        <v>0</v>
      </c>
      <c r="W65" s="75">
        <f>Dati!BF64</f>
        <v>1</v>
      </c>
    </row>
  </sheetData>
  <sheetProtection formatCells="0" formatColumns="0" formatRows="0" insertColumns="0" insertRows="0" insertHyperlinks="0" sort="0" autoFilter="0" pivotTables="0"/>
  <mergeCells count="13">
    <mergeCell ref="W2:W3"/>
    <mergeCell ref="R1:V1"/>
    <mergeCell ref="S2:S3"/>
    <mergeCell ref="U2:U3"/>
    <mergeCell ref="V2:V3"/>
    <mergeCell ref="T2:T3"/>
    <mergeCell ref="E2:E3"/>
    <mergeCell ref="R2:R3"/>
    <mergeCell ref="D1:Q1"/>
    <mergeCell ref="A1:C1"/>
    <mergeCell ref="A2:A3"/>
    <mergeCell ref="C2:C3"/>
    <mergeCell ref="D2:D3"/>
  </mergeCells>
  <printOptions horizontalCentered="1"/>
  <pageMargins left="0.5905511811023623" right="0.5905511811023623" top="2.362204724409449" bottom="0.3937007874015748" header="0" footer="1.1811023622047245"/>
  <pageSetup fitToHeight="2" horizontalDpi="600" verticalDpi="600" orientation="portrait" paperSize="9" scale="74" r:id="rId2"/>
  <ignoredErrors>
    <ignoredError sqref="S1:W1" unlockedFormula="1"/>
  </ignoredErrors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FIHP VENETO - Artistico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Walter</dc:creator>
  <cp:keywords/>
  <dc:description/>
  <cp:lastModifiedBy>walter</cp:lastModifiedBy>
  <cp:lastPrinted>2017-06-07T12:40:32Z</cp:lastPrinted>
  <dcterms:created xsi:type="dcterms:W3CDTF">2005-02-26T10:06:17Z</dcterms:created>
  <dcterms:modified xsi:type="dcterms:W3CDTF">2017-06-07T12:40:58Z</dcterms:modified>
  <cp:category/>
  <cp:version/>
  <cp:contentType/>
  <cp:contentStatus/>
</cp:coreProperties>
</file>